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firstSheet="1" activeTab="7"/>
  </bookViews>
  <sheets>
    <sheet name="１次予選（Ａ組）" sheetId="1" r:id="rId1"/>
    <sheet name="１次予選（Ｂ組）" sheetId="2" r:id="rId2"/>
    <sheet name="１次予選（Ｃ組）" sheetId="3" r:id="rId3"/>
    <sheet name="１次予選Ｄ組）" sheetId="4" r:id="rId4"/>
    <sheet name="１次予選（Ｅ組）" sheetId="5" r:id="rId5"/>
    <sheet name="１次予選（Ｆ組）" sheetId="6" r:id="rId6"/>
    <sheet name="２次予選（イ組・ロ組）" sheetId="7" r:id="rId7"/>
    <sheet name="２次予選（ハ組・ニ組）" sheetId="8" r:id="rId8"/>
    <sheet name="３次予選（Ｊ１・Ｊ２）" sheetId="9" r:id="rId9"/>
  </sheets>
  <definedNames>
    <definedName name="Excel_BuiltIn_Print_Area_1">"$#REF!.$B$1:$BM$61"</definedName>
    <definedName name="_xlnm.Print_Area" localSheetId="0">'１次予選（Ａ組）'!$A$1:$AR$26</definedName>
    <definedName name="_xlnm.Print_Area" localSheetId="1">'１次予選（Ｂ組）'!$A$1:$AR$26</definedName>
    <definedName name="_xlnm.Print_Area" localSheetId="2">'１次予選（Ｃ組）'!$A$1:$AR$26</definedName>
    <definedName name="_xlnm.Print_Area" localSheetId="4">'１次予選（Ｅ組）'!$A$1:$AR$27</definedName>
    <definedName name="_xlnm.Print_Area" localSheetId="5">'１次予選（Ｆ組）'!$A$1:$AR$27</definedName>
    <definedName name="_xlnm.Print_Area" localSheetId="3">'１次予選Ｄ組）'!$A$1:$AR$26</definedName>
  </definedNames>
  <calcPr fullCalcOnLoad="1"/>
</workbook>
</file>

<file path=xl/sharedStrings.xml><?xml version="1.0" encoding="utf-8"?>
<sst xmlns="http://schemas.openxmlformats.org/spreadsheetml/2006/main" count="885" uniqueCount="229">
  <si>
    <t>(1)試合方法</t>
  </si>
  <si>
    <t>(2)試合時間</t>
  </si>
  <si>
    <t>(3)日　　時</t>
  </si>
  <si>
    <t>(4)会　　場</t>
  </si>
  <si>
    <t>1日目</t>
  </si>
  <si>
    <t>Ａ</t>
  </si>
  <si>
    <t>Ｂ</t>
  </si>
  <si>
    <t>Ｃ</t>
  </si>
  <si>
    <t>Ｄ</t>
  </si>
  <si>
    <t>Ｅ</t>
  </si>
  <si>
    <t>2日目</t>
  </si>
  <si>
    <t>順位</t>
  </si>
  <si>
    <t>ⅴ</t>
  </si>
  <si>
    <t>⑥</t>
  </si>
  <si>
    <t>③</t>
  </si>
  <si>
    <t>ⅱ</t>
  </si>
  <si>
    <t>ⅶ</t>
  </si>
  <si>
    <t>⑦</t>
  </si>
  <si>
    <t>④</t>
  </si>
  <si>
    <t>ⅳ</t>
  </si>
  <si>
    <t>①</t>
  </si>
  <si>
    <t>⑤</t>
  </si>
  <si>
    <t>ⅰ</t>
  </si>
  <si>
    <t>②</t>
  </si>
  <si>
    <t>ⅲ</t>
  </si>
  <si>
    <t>ⅵ</t>
  </si>
  <si>
    <t>第１日目</t>
  </si>
  <si>
    <t>対戦</t>
  </si>
  <si>
    <t>第２日目</t>
  </si>
  <si>
    <t>第３日目</t>
  </si>
  <si>
    <t>－</t>
  </si>
  <si>
    <t>A</t>
  </si>
  <si>
    <r>
      <t>二次予選</t>
    </r>
    <r>
      <rPr>
        <sz val="10.5"/>
        <rFont val="ＭＳ 明朝"/>
        <family val="1"/>
      </rPr>
      <t xml:space="preserve"> </t>
    </r>
  </si>
  <si>
    <t>４グループでリ－グ戦を行い、各グループの１位チームが県大会出場できる。</t>
  </si>
  <si>
    <t>各グループの２位及び３位チームが三次予選へ進出する。</t>
  </si>
  <si>
    <t>イ</t>
  </si>
  <si>
    <t>ロ</t>
  </si>
  <si>
    <t>ハ</t>
  </si>
  <si>
    <t>二</t>
  </si>
  <si>
    <t>(5)ｸﾞﾙｰﾌﾟ分け</t>
  </si>
  <si>
    <t>次の通り</t>
  </si>
  <si>
    <t>会 場</t>
  </si>
  <si>
    <t>ニ</t>
  </si>
  <si>
    <t>５チームの対戦組合せ表</t>
  </si>
  <si>
    <t>三次予選</t>
  </si>
  <si>
    <t>２グループのリ－グ戦を行い、各グループの上位２チームが県大会に出場できる。</t>
  </si>
  <si>
    <t>Ｊ１</t>
  </si>
  <si>
    <t>Ｊ２</t>
  </si>
  <si>
    <t>会場</t>
  </si>
  <si>
    <t>１日目</t>
  </si>
  <si>
    <t>勝点</t>
  </si>
  <si>
    <t>イ2</t>
  </si>
  <si>
    <t>ロ2</t>
  </si>
  <si>
    <t>ハ2</t>
  </si>
  <si>
    <t>ニ2</t>
  </si>
  <si>
    <t>ロ3</t>
  </si>
  <si>
    <t>ハ3</t>
  </si>
  <si>
    <t>ニ3</t>
  </si>
  <si>
    <t>イ3</t>
  </si>
  <si>
    <t>一次予選</t>
  </si>
  <si>
    <t>（</t>
  </si>
  <si>
    <t>グループ)</t>
  </si>
  <si>
    <t>（１）</t>
  </si>
  <si>
    <t>（２）</t>
  </si>
  <si>
    <t>（３）</t>
  </si>
  <si>
    <t>得点</t>
  </si>
  <si>
    <t>失点</t>
  </si>
  <si>
    <t>得失差</t>
  </si>
  <si>
    <t>会場/会場責任</t>
  </si>
  <si>
    <t>会場準備</t>
  </si>
  <si>
    <t>時間</t>
  </si>
  <si>
    <t>蒲生</t>
  </si>
  <si>
    <t>八幡</t>
  </si>
  <si>
    <t>篠原</t>
  </si>
  <si>
    <t>八日市北</t>
  </si>
  <si>
    <t>馬淵</t>
  </si>
  <si>
    <t>豊栄</t>
  </si>
  <si>
    <t>金田</t>
  </si>
  <si>
    <t>亀山Ｂ</t>
  </si>
  <si>
    <t>旭森</t>
  </si>
  <si>
    <t>湖東</t>
  </si>
  <si>
    <t>五個荘</t>
  </si>
  <si>
    <t>２０分－５分－２０分</t>
  </si>
  <si>
    <t>勝点</t>
  </si>
  <si>
    <t>対　戦</t>
  </si>
  <si>
    <t>対戦カード</t>
  </si>
  <si>
    <t>主審</t>
  </si>
  <si>
    <t>補助審</t>
  </si>
  <si>
    <t>会場後始末（グラウンド整備とトイレ掃除）は最終試合の両チームで行って下さい。（会場責任チームも協力の事）</t>
  </si>
  <si>
    <t>補審</t>
  </si>
  <si>
    <t>能登川</t>
  </si>
  <si>
    <t>亀山Ｃ</t>
  </si>
  <si>
    <t>彦根Ｂ</t>
  </si>
  <si>
    <t>桐原東Ｂ</t>
  </si>
  <si>
    <t>Ｂ</t>
  </si>
  <si>
    <t>野洲Ｂ</t>
  </si>
  <si>
    <t>彦根Ａ</t>
  </si>
  <si>
    <t>桐原東Ａ</t>
  </si>
  <si>
    <t>日野</t>
  </si>
  <si>
    <t>愛知Ｂ</t>
  </si>
  <si>
    <t>第２日目</t>
  </si>
  <si>
    <t>Ⅰ</t>
  </si>
  <si>
    <t>Ⅱ</t>
  </si>
  <si>
    <t>Ⅲ</t>
  </si>
  <si>
    <t>Ⅳ</t>
  </si>
  <si>
    <t>Ｊ１</t>
  </si>
  <si>
    <t>Ｊ２</t>
  </si>
  <si>
    <t>Ｊ２</t>
  </si>
  <si>
    <t>※同一会場ですので、J１・J2のクロス審判とします。</t>
  </si>
  <si>
    <t>荒神山Ｂ</t>
  </si>
  <si>
    <t>荒神山Ｄ</t>
  </si>
  <si>
    <t>・グループ</t>
  </si>
  <si>
    <t>①</t>
  </si>
  <si>
    <t>②</t>
  </si>
  <si>
    <t>③</t>
  </si>
  <si>
    <t>④</t>
  </si>
  <si>
    <t>※イ～ニ組の会場は二次予選進出チームにより変更します。</t>
  </si>
  <si>
    <t>勝ち点が同じ場合には、①得失点差、②総得点、③直接対決、④ＰＫ戦（３人制）の順により決定する。</t>
  </si>
  <si>
    <t>④ＰＫ戦は改めて８名のメンバーを選出して行う。</t>
  </si>
  <si>
    <t>第４8回県選手権湖東ブロック予選日程表</t>
  </si>
  <si>
    <t>予備日４月１７日（日）</t>
  </si>
  <si>
    <t>４月９日（土）</t>
  </si>
  <si>
    <t>４月１０日（日）</t>
  </si>
  <si>
    <t>４月１６日（土）</t>
  </si>
  <si>
    <t>多賀</t>
  </si>
  <si>
    <t>ＰＲＥＤＵ</t>
  </si>
  <si>
    <t>八日市Ｂ</t>
  </si>
  <si>
    <t>荒神山Ｂ／篠原</t>
  </si>
  <si>
    <t>荒神山Ｂ／桐原東Ｂ</t>
  </si>
  <si>
    <t>荒神山Ｂ／多賀</t>
  </si>
  <si>
    <t>五個荘、亀山Ｂ、桐原東Ｂ、多賀</t>
  </si>
  <si>
    <t>北里</t>
  </si>
  <si>
    <t>中主</t>
  </si>
  <si>
    <t>愛知Ａ</t>
  </si>
  <si>
    <t>北野Ｂ</t>
  </si>
  <si>
    <t>北里小／愛知Ａ</t>
  </si>
  <si>
    <t>★</t>
  </si>
  <si>
    <t>北里小／中主</t>
  </si>
  <si>
    <t>荒神山Ｄ／蒲生</t>
  </si>
  <si>
    <t>北里、プライマリ、中主、蒲生</t>
  </si>
  <si>
    <t>プライマリ</t>
  </si>
  <si>
    <t>金城Ａ</t>
  </si>
  <si>
    <t>玉園</t>
  </si>
  <si>
    <t>Ｃ</t>
  </si>
  <si>
    <t>南比都佐小／玉園</t>
  </si>
  <si>
    <t>南比都佐小／金城Ａ</t>
  </si>
  <si>
    <t>日野、愛知Ｂ、金城Ａ、馬淵</t>
  </si>
  <si>
    <t>Ｄ</t>
  </si>
  <si>
    <t>野洲Ａ</t>
  </si>
  <si>
    <t>ジュニオールＡ</t>
  </si>
  <si>
    <t>ジュニオールＢ</t>
  </si>
  <si>
    <t>永源寺／野洲Ａ</t>
  </si>
  <si>
    <t>愛知Ｃ</t>
  </si>
  <si>
    <t>北野Ａ</t>
  </si>
  <si>
    <t>金城Ｂ</t>
  </si>
  <si>
    <t>永源寺</t>
  </si>
  <si>
    <t>第１日目</t>
  </si>
  <si>
    <t>４月９日（日）</t>
  </si>
  <si>
    <t>永源寺／北野Ａ</t>
  </si>
  <si>
    <t>永源寺／金田</t>
  </si>
  <si>
    <t>永源寺／能登川</t>
  </si>
  <si>
    <t>能登川、金田、愛知Ｃ、金城Ｂ</t>
  </si>
  <si>
    <t>第４８回県選手権湖東ブロック予選日程表</t>
  </si>
  <si>
    <t>安土</t>
  </si>
  <si>
    <t>竜王</t>
  </si>
  <si>
    <t>八日市Ａ</t>
  </si>
  <si>
    <t>Ｆ</t>
  </si>
  <si>
    <t>竜王小／八日市Ａ</t>
  </si>
  <si>
    <t>竜王小／竜王</t>
  </si>
  <si>
    <t>竜王小／彦根Ａ</t>
  </si>
  <si>
    <t>彦根Ａ、竜王、安土、旭森</t>
  </si>
  <si>
    <t>ジュニオールA、ジュニオールB、桐原東A、八幡</t>
  </si>
  <si>
    <t>上位３チームとA～D組ワイルドカード2チームが２次予選進出</t>
  </si>
  <si>
    <t>上位３チームが２次予選進出</t>
  </si>
  <si>
    <t>4月23日（土）</t>
  </si>
  <si>
    <t>4月24日（日）</t>
  </si>
  <si>
    <t>竜王小</t>
  </si>
  <si>
    <t>野洲市民G（B&amp;G)</t>
  </si>
  <si>
    <t>南比都佐小</t>
  </si>
  <si>
    <t>4月29日(祝・金)</t>
  </si>
  <si>
    <t>4月30日（土）</t>
  </si>
  <si>
    <t>[予備日　5月5日(木)]</t>
  </si>
  <si>
    <t>秦荘スポーツセンタ</t>
  </si>
  <si>
    <t>荒神山B</t>
  </si>
  <si>
    <t>Ｊ１</t>
  </si>
  <si>
    <t>J1</t>
  </si>
  <si>
    <t>J2</t>
  </si>
  <si>
    <t>-</t>
  </si>
  <si>
    <t>★印はシードチーム</t>
  </si>
  <si>
    <t>☆</t>
  </si>
  <si>
    <t>☆会場責任チーム（上から１日目、２日目）</t>
  </si>
  <si>
    <t>☆会場責任チーム（上から１日目午前４試合、２日目）</t>
  </si>
  <si>
    <t>☆会場責任チーム（１日目午後４試合）</t>
  </si>
  <si>
    <t>第2日目</t>
  </si>
  <si>
    <t>第3日目</t>
  </si>
  <si>
    <t>４月10日（日）</t>
  </si>
  <si>
    <t>第１日目</t>
  </si>
  <si>
    <t>第２日目</t>
  </si>
  <si>
    <t>第３日目</t>
  </si>
  <si>
    <t>桐原東Ｂ、八日市B、篠原、亀山B</t>
  </si>
  <si>
    <t>篠原、PREDU、亀山Ｂ、多賀</t>
  </si>
  <si>
    <t>中主、北野Ｂ、愛知Ａ、プライマリ</t>
  </si>
  <si>
    <t>愛知Ａ、湖東、プライマリ、蒲生</t>
  </si>
  <si>
    <t>金城Ａ、八日市北、玉園、愛知Ｂ</t>
  </si>
  <si>
    <t>玉園、彦根Ｂ、愛知Ｂ、馬淵</t>
  </si>
  <si>
    <t>北野Ａ、金田、金城Ｂ、永源寺</t>
  </si>
  <si>
    <t>愛知Ｃ、北野Ａ、能登川、永源寺</t>
  </si>
  <si>
    <t>八日市Ａ，竜王、旭森、野洲Ｂ</t>
  </si>
  <si>
    <t>安土、八日市Ａ、彦根Ａ、安土</t>
  </si>
  <si>
    <t>亀山Ｃ、八幡、ジュニオールＡ、豊栄</t>
  </si>
  <si>
    <t>桐原東Ａ、野洲Ａ、八幡、豊栄</t>
  </si>
  <si>
    <r>
      <t>永源寺／</t>
    </r>
    <r>
      <rPr>
        <sz val="12"/>
        <color indexed="10"/>
        <rFont val="ＭＳ Ｐ明朝"/>
        <family val="1"/>
      </rPr>
      <t>ジュニオールＡ</t>
    </r>
  </si>
  <si>
    <r>
      <t>荒神山Ｄ／</t>
    </r>
    <r>
      <rPr>
        <sz val="12"/>
        <color indexed="10"/>
        <rFont val="ＭＳ Ｐ明朝"/>
        <family val="1"/>
      </rPr>
      <t>桐原東Ａ</t>
    </r>
  </si>
  <si>
    <t>北野A</t>
  </si>
  <si>
    <t>愛知C</t>
  </si>
  <si>
    <t>彦根A</t>
  </si>
  <si>
    <t>旭森</t>
  </si>
  <si>
    <t>野洲</t>
  </si>
  <si>
    <t>ジュニオールA</t>
  </si>
  <si>
    <t>桐原東A</t>
  </si>
  <si>
    <t>野洲市民G（B&amp;G)</t>
  </si>
  <si>
    <t>桐原東B</t>
  </si>
  <si>
    <t>亀山B</t>
  </si>
  <si>
    <t>南比都佐小</t>
  </si>
  <si>
    <t>金城</t>
  </si>
  <si>
    <t>必佐小／馬淵</t>
  </si>
  <si>
    <t>愛知A</t>
  </si>
  <si>
    <t>プライマリ</t>
  </si>
  <si>
    <t>荒神山D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</si>
</sst>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mm\-yyyy"/>
  </numFmts>
  <fonts count="59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b/>
      <u val="double"/>
      <sz val="16"/>
      <name val="ＭＳ Ｐ明朝"/>
      <family val="1"/>
    </font>
    <font>
      <sz val="6"/>
      <name val="ＭＳ Ｐゴシック"/>
      <family val="3"/>
    </font>
    <font>
      <sz val="1"/>
      <name val="ＭＳ Ｐ明朝"/>
      <family val="1"/>
    </font>
    <font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明朝"/>
      <family val="1"/>
    </font>
    <font>
      <b/>
      <sz val="13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明朝"/>
      <family val="1"/>
    </font>
    <font>
      <sz val="12"/>
      <color rgb="FFFF0000"/>
      <name val="ＭＳ Ｐ明朝"/>
      <family val="1"/>
    </font>
    <font>
      <b/>
      <sz val="13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0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/>
    </xf>
    <xf numFmtId="0" fontId="14" fillId="33" borderId="23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20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shrinkToFit="1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76" fontId="14" fillId="0" borderId="65" xfId="0" applyNumberFormat="1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176" fontId="14" fillId="0" borderId="65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76" fontId="14" fillId="0" borderId="60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176" fontId="14" fillId="0" borderId="60" xfId="0" applyNumberFormat="1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176" fontId="14" fillId="0" borderId="70" xfId="0" applyNumberFormat="1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71" xfId="0" applyFont="1" applyFill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176" fontId="14" fillId="0" borderId="70" xfId="0" applyNumberFormat="1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176" fontId="57" fillId="0" borderId="70" xfId="0" applyNumberFormat="1" applyFont="1" applyFill="1" applyBorder="1" applyAlignment="1">
      <alignment horizontal="center" vertical="center" shrinkToFit="1"/>
    </xf>
    <xf numFmtId="176" fontId="57" fillId="0" borderId="60" xfId="0" applyNumberFormat="1" applyFont="1" applyFill="1" applyBorder="1" applyAlignment="1">
      <alignment horizontal="center" vertical="center" shrinkToFit="1"/>
    </xf>
    <xf numFmtId="176" fontId="57" fillId="0" borderId="65" xfId="0" applyNumberFormat="1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56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58" fillId="0" borderId="53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 shrinkToFit="1"/>
    </xf>
    <xf numFmtId="0" fontId="55" fillId="0" borderId="49" xfId="0" applyFont="1" applyBorder="1" applyAlignment="1">
      <alignment horizontal="center" vertical="center" shrinkToFit="1"/>
    </xf>
    <xf numFmtId="176" fontId="14" fillId="0" borderId="65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176" fontId="57" fillId="0" borderId="65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176" fontId="14" fillId="0" borderId="60" xfId="0" applyNumberFormat="1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176" fontId="57" fillId="0" borderId="6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176" fontId="14" fillId="0" borderId="70" xfId="0" applyNumberFormat="1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176" fontId="57" fillId="0" borderId="70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75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33" borderId="74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77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176" fontId="3" fillId="0" borderId="70" xfId="0" applyNumberFormat="1" applyFont="1" applyFill="1" applyBorder="1" applyAlignment="1">
      <alignment horizontal="center" vertical="center" shrinkToFit="1"/>
    </xf>
    <xf numFmtId="176" fontId="3" fillId="0" borderId="29" xfId="0" applyNumberFormat="1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176" fontId="3" fillId="0" borderId="60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176" fontId="3" fillId="0" borderId="65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3" fillId="0" borderId="98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76" fontId="3" fillId="0" borderId="6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176" fontId="3" fillId="0" borderId="6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7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20" fontId="3" fillId="0" borderId="82" xfId="0" applyNumberFormat="1" applyFont="1" applyBorder="1" applyAlignment="1">
      <alignment horizontal="center" vertical="center"/>
    </xf>
    <xf numFmtId="20" fontId="3" fillId="0" borderId="83" xfId="0" applyNumberFormat="1" applyFont="1" applyBorder="1" applyAlignment="1">
      <alignment horizontal="center" vertical="center"/>
    </xf>
    <xf numFmtId="20" fontId="3" fillId="0" borderId="80" xfId="0" applyNumberFormat="1" applyFont="1" applyBorder="1" applyAlignment="1">
      <alignment horizontal="center" vertical="center"/>
    </xf>
    <xf numFmtId="20" fontId="3" fillId="0" borderId="78" xfId="0" applyNumberFormat="1" applyFont="1" applyBorder="1" applyAlignment="1">
      <alignment horizontal="center" vertical="center"/>
    </xf>
    <xf numFmtId="20" fontId="3" fillId="0" borderId="7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20" fontId="3" fillId="0" borderId="8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20" fontId="3" fillId="0" borderId="139" xfId="0" applyNumberFormat="1" applyFont="1" applyBorder="1" applyAlignment="1">
      <alignment horizontal="center" vertical="center"/>
    </xf>
    <xf numFmtId="20" fontId="3" fillId="0" borderId="107" xfId="0" applyNumberFormat="1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20" fontId="3" fillId="0" borderId="108" xfId="0" applyNumberFormat="1" applyFont="1" applyBorder="1" applyAlignment="1">
      <alignment horizontal="center" vertical="center"/>
    </xf>
    <xf numFmtId="20" fontId="3" fillId="0" borderId="142" xfId="0" applyNumberFormat="1" applyFont="1" applyBorder="1" applyAlignment="1">
      <alignment horizontal="center" vertical="center"/>
    </xf>
    <xf numFmtId="20" fontId="3" fillId="0" borderId="88" xfId="0" applyNumberFormat="1" applyFont="1" applyBorder="1" applyAlignment="1">
      <alignment horizontal="center" vertical="center"/>
    </xf>
    <xf numFmtId="20" fontId="3" fillId="0" borderId="89" xfId="0" applyNumberFormat="1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4772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2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2" name="直線コネクタ 2"/>
        <xdr:cNvSpPr>
          <a:spLocks/>
        </xdr:cNvSpPr>
      </xdr:nvSpPr>
      <xdr:spPr>
        <a:xfrm>
          <a:off x="933450" y="2609850"/>
          <a:ext cx="51530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19050</xdr:rowOff>
    </xdr:from>
    <xdr:to>
      <xdr:col>24</xdr:col>
      <xdr:colOff>219075</xdr:colOff>
      <xdr:row>14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33450" y="2609850"/>
          <a:ext cx="4924425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50863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24</xdr:col>
      <xdr:colOff>209550</xdr:colOff>
      <xdr:row>14</xdr:row>
      <xdr:rowOff>438150</xdr:rowOff>
    </xdr:to>
    <xdr:sp>
      <xdr:nvSpPr>
        <xdr:cNvPr id="1" name="直線コネクタ 1"/>
        <xdr:cNvSpPr>
          <a:spLocks/>
        </xdr:cNvSpPr>
      </xdr:nvSpPr>
      <xdr:spPr>
        <a:xfrm>
          <a:off x="914400" y="2590800"/>
          <a:ext cx="478155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R13" sqref="AR13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A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31</v>
      </c>
      <c r="C8" s="153"/>
      <c r="D8" s="153"/>
      <c r="E8" s="154" t="str">
        <f>B9</f>
        <v>多賀</v>
      </c>
      <c r="F8" s="154"/>
      <c r="G8" s="154"/>
      <c r="H8" s="155" t="str">
        <f>B10</f>
        <v>五個荘</v>
      </c>
      <c r="I8" s="155"/>
      <c r="J8" s="155"/>
      <c r="K8" s="155" t="str">
        <f>B11</f>
        <v>桐原東Ｂ</v>
      </c>
      <c r="L8" s="155"/>
      <c r="M8" s="155"/>
      <c r="N8" s="155" t="str">
        <f>B12</f>
        <v>篠原</v>
      </c>
      <c r="O8" s="155"/>
      <c r="P8" s="155"/>
      <c r="Q8" s="156" t="str">
        <f>B13</f>
        <v>ＰＲＥＤＵ</v>
      </c>
      <c r="R8" s="156"/>
      <c r="S8" s="156"/>
      <c r="T8" s="156" t="str">
        <f>B14</f>
        <v>八日市Ｂ</v>
      </c>
      <c r="U8" s="156"/>
      <c r="V8" s="156"/>
      <c r="W8" s="160" t="str">
        <f>B15</f>
        <v>亀山Ｂ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158" t="s">
        <v>124</v>
      </c>
      <c r="C9" s="158"/>
      <c r="D9" s="158"/>
      <c r="E9" s="135"/>
      <c r="F9" s="136"/>
      <c r="G9" s="137"/>
      <c r="H9" s="138">
        <v>0</v>
      </c>
      <c r="I9" s="136" t="str">
        <f>IF(H9="","-",IF(H9&gt;J9,"○",IF(H9=J9,"△","●")))</f>
        <v>●</v>
      </c>
      <c r="J9" s="137">
        <v>3</v>
      </c>
      <c r="K9" s="138">
        <v>0</v>
      </c>
      <c r="L9" s="136" t="str">
        <f>IF(K9="","-",IF(K9&gt;M9,"○",IF(K9=M9,"△","●")))</f>
        <v>△</v>
      </c>
      <c r="M9" s="137">
        <v>0</v>
      </c>
      <c r="N9" s="138">
        <v>1</v>
      </c>
      <c r="O9" s="136" t="str">
        <f>IF(N9="","-",IF(N9&gt;P9,"○",IF(N9=P9,"△","●")))</f>
        <v>●</v>
      </c>
      <c r="P9" s="137">
        <v>9</v>
      </c>
      <c r="Q9" s="138">
        <v>1</v>
      </c>
      <c r="R9" s="136" t="str">
        <f>IF(Q9="","-",IF(Q9&gt;S9,"○",IF(Q9=S9,"△","●")))</f>
        <v>●</v>
      </c>
      <c r="S9" s="136">
        <v>5</v>
      </c>
      <c r="T9" s="138">
        <v>2</v>
      </c>
      <c r="U9" s="136" t="str">
        <f>IF(T9="","-",IF(T9&gt;V9,"○",IF(T9=V9,"△","●")))</f>
        <v>○</v>
      </c>
      <c r="V9" s="136">
        <v>1</v>
      </c>
      <c r="W9" s="138">
        <v>1</v>
      </c>
      <c r="X9" s="136" t="str">
        <f aca="true" t="shared" si="0" ref="X9:X14">IF(W9="","-",IF(W9&gt;Y9,"○",IF(W9=Y9,"△","●")))</f>
        <v>●</v>
      </c>
      <c r="Y9" s="142">
        <v>2</v>
      </c>
      <c r="Z9" s="238">
        <f aca="true" t="shared" si="1" ref="Z9:Z14">COUNTIF(E9:Y9,"○")*3+COUNTIF(E9:Y9,"△")</f>
        <v>4</v>
      </c>
      <c r="AA9" s="239"/>
      <c r="AB9" s="240"/>
      <c r="AC9" s="241">
        <f>E9+H9+K9+N9+Q9+T9+W9</f>
        <v>5</v>
      </c>
      <c r="AD9" s="239"/>
      <c r="AE9" s="240"/>
      <c r="AF9" s="241">
        <f>G9+J9+M9+P9+S9+V9+Y9</f>
        <v>20</v>
      </c>
      <c r="AG9" s="239"/>
      <c r="AH9" s="240"/>
      <c r="AI9" s="241">
        <f>AC9-AF9</f>
        <v>-15</v>
      </c>
      <c r="AJ9" s="239"/>
      <c r="AK9" s="240"/>
      <c r="AL9" s="241">
        <v>6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81</v>
      </c>
      <c r="C10" s="159"/>
      <c r="D10" s="159"/>
      <c r="E10" s="139">
        <v>3</v>
      </c>
      <c r="F10" s="134" t="str">
        <f aca="true" t="shared" si="2" ref="F10:F15">IF(E10="","-",IF(E10&gt;G10,"○",IF(E10=G10,"△","●")))</f>
        <v>○</v>
      </c>
      <c r="G10" s="140">
        <v>0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1</v>
      </c>
      <c r="N10" s="141">
        <v>0</v>
      </c>
      <c r="O10" s="134" t="str">
        <f>IF(N10="","-",IF(N10&gt;P10,"○",IF(N10=P10,"△","●")))</f>
        <v>●</v>
      </c>
      <c r="P10" s="140">
        <v>2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141">
        <v>0</v>
      </c>
      <c r="X10" s="134" t="str">
        <f t="shared" si="0"/>
        <v>△</v>
      </c>
      <c r="Y10" s="143">
        <v>0</v>
      </c>
      <c r="Z10" s="243">
        <f t="shared" si="1"/>
        <v>10</v>
      </c>
      <c r="AA10" s="235"/>
      <c r="AB10" s="244"/>
      <c r="AC10" s="234">
        <f aca="true" t="shared" si="3" ref="AC10:AC15">E10+H10+K10+N10+Q10+T10+W10</f>
        <v>6</v>
      </c>
      <c r="AD10" s="235"/>
      <c r="AE10" s="244"/>
      <c r="AF10" s="175">
        <f aca="true" t="shared" si="4" ref="AF10:AF15">G10+J10+M10+P10+S10+V10+Y10</f>
        <v>3</v>
      </c>
      <c r="AG10" s="176"/>
      <c r="AH10" s="177"/>
      <c r="AI10" s="176">
        <f aca="true" t="shared" si="5" ref="AI10:AI15">AC10-AF10</f>
        <v>3</v>
      </c>
      <c r="AJ10" s="176"/>
      <c r="AK10" s="177"/>
      <c r="AL10" s="234">
        <v>4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93</v>
      </c>
      <c r="C11" s="159"/>
      <c r="D11" s="159"/>
      <c r="E11" s="139">
        <v>0</v>
      </c>
      <c r="F11" s="134" t="str">
        <f t="shared" si="2"/>
        <v>△</v>
      </c>
      <c r="G11" s="140">
        <v>0</v>
      </c>
      <c r="H11" s="141">
        <v>1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2</v>
      </c>
      <c r="O11" s="134" t="str">
        <f>IF(N11="","-",IF(N11&gt;P11,"○",IF(N11=P11,"△","●")))</f>
        <v>○</v>
      </c>
      <c r="P11" s="140">
        <v>1</v>
      </c>
      <c r="Q11" s="141">
        <v>0</v>
      </c>
      <c r="R11" s="134" t="str">
        <f>IF(Q11="","-",IF(Q11&gt;S11,"○",IF(Q11=S11,"△","●")))</f>
        <v>●</v>
      </c>
      <c r="S11" s="134">
        <v>3</v>
      </c>
      <c r="T11" s="141">
        <v>2</v>
      </c>
      <c r="U11" s="134" t="str">
        <f>IF(T11="","-",IF(T11&gt;V11,"○",IF(T11=V11,"△","●")))</f>
        <v>○</v>
      </c>
      <c r="V11" s="134">
        <v>0</v>
      </c>
      <c r="W11" s="141">
        <v>0</v>
      </c>
      <c r="X11" s="134" t="str">
        <f t="shared" si="0"/>
        <v>△</v>
      </c>
      <c r="Y11" s="143">
        <v>0</v>
      </c>
      <c r="Z11" s="243">
        <f t="shared" si="1"/>
        <v>11</v>
      </c>
      <c r="AA11" s="235"/>
      <c r="AB11" s="244"/>
      <c r="AC11" s="175">
        <f t="shared" si="3"/>
        <v>5</v>
      </c>
      <c r="AD11" s="176"/>
      <c r="AE11" s="177"/>
      <c r="AF11" s="175">
        <f t="shared" si="4"/>
        <v>4</v>
      </c>
      <c r="AG11" s="176"/>
      <c r="AH11" s="177"/>
      <c r="AI11" s="176">
        <f t="shared" si="5"/>
        <v>1</v>
      </c>
      <c r="AJ11" s="176"/>
      <c r="AK11" s="177"/>
      <c r="AL11" s="234">
        <v>3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159" t="s">
        <v>73</v>
      </c>
      <c r="C12" s="159"/>
      <c r="D12" s="159"/>
      <c r="E12" s="139">
        <v>9</v>
      </c>
      <c r="F12" s="134" t="str">
        <f t="shared" si="2"/>
        <v>○</v>
      </c>
      <c r="G12" s="140">
        <v>1</v>
      </c>
      <c r="H12" s="141">
        <v>2</v>
      </c>
      <c r="I12" s="134" t="str">
        <f>IF(H12="","-",IF(H12&gt;J12,"○",IF(H12=J12,"△","●")))</f>
        <v>○</v>
      </c>
      <c r="J12" s="140">
        <v>0</v>
      </c>
      <c r="K12" s="141">
        <v>1</v>
      </c>
      <c r="L12" s="134" t="str">
        <f>IF(K12="","-",IF(K12&gt;M12,"○",IF(K12=M12,"△","●")))</f>
        <v>●</v>
      </c>
      <c r="M12" s="140">
        <v>2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9</v>
      </c>
      <c r="U12" s="134" t="str">
        <f>IF(T12="","-",IF(T12&gt;V12,"○",IF(T12=V12,"△","●")))</f>
        <v>○</v>
      </c>
      <c r="V12" s="134">
        <v>0</v>
      </c>
      <c r="W12" s="141">
        <v>2</v>
      </c>
      <c r="X12" s="134" t="str">
        <f t="shared" si="0"/>
        <v>△</v>
      </c>
      <c r="Y12" s="143">
        <v>2</v>
      </c>
      <c r="Z12" s="243">
        <f t="shared" si="1"/>
        <v>13</v>
      </c>
      <c r="AA12" s="235"/>
      <c r="AB12" s="244"/>
      <c r="AC12" s="175">
        <f t="shared" si="3"/>
        <v>29</v>
      </c>
      <c r="AD12" s="176"/>
      <c r="AE12" s="177"/>
      <c r="AF12" s="175">
        <f t="shared" si="4"/>
        <v>5</v>
      </c>
      <c r="AG12" s="176"/>
      <c r="AH12" s="177"/>
      <c r="AI12" s="176">
        <f t="shared" si="5"/>
        <v>24</v>
      </c>
      <c r="AJ12" s="176"/>
      <c r="AK12" s="177"/>
      <c r="AL12" s="234">
        <v>1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125</v>
      </c>
      <c r="C13" s="159"/>
      <c r="D13" s="159"/>
      <c r="E13" s="139">
        <v>5</v>
      </c>
      <c r="F13" s="134" t="str">
        <f t="shared" si="2"/>
        <v>○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3</v>
      </c>
      <c r="L13" s="134" t="str">
        <f>IF(K13="","-",IF(K13&gt;M13,"○",IF(K13=M13,"△","●")))</f>
        <v>○</v>
      </c>
      <c r="M13" s="140">
        <v>0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5</v>
      </c>
      <c r="U13" s="134" t="str">
        <f>IF(T13="","-",IF(T13&gt;V13,"○",IF(T13=V13,"△","●")))</f>
        <v>○</v>
      </c>
      <c r="V13" s="134">
        <v>0</v>
      </c>
      <c r="W13" s="141">
        <v>0</v>
      </c>
      <c r="X13" s="134" t="str">
        <f t="shared" si="0"/>
        <v>●</v>
      </c>
      <c r="Y13" s="143">
        <v>1</v>
      </c>
      <c r="Z13" s="243">
        <f t="shared" si="1"/>
        <v>9</v>
      </c>
      <c r="AA13" s="235"/>
      <c r="AB13" s="244"/>
      <c r="AC13" s="175">
        <f t="shared" si="3"/>
        <v>13</v>
      </c>
      <c r="AD13" s="176"/>
      <c r="AE13" s="177"/>
      <c r="AF13" s="175">
        <f t="shared" si="4"/>
        <v>9</v>
      </c>
      <c r="AG13" s="176"/>
      <c r="AH13" s="177"/>
      <c r="AI13" s="176">
        <f t="shared" si="5"/>
        <v>4</v>
      </c>
      <c r="AJ13" s="176"/>
      <c r="AK13" s="177"/>
      <c r="AL13" s="234">
        <v>5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126</v>
      </c>
      <c r="C14" s="159"/>
      <c r="D14" s="159"/>
      <c r="E14" s="139">
        <v>1</v>
      </c>
      <c r="F14" s="134" t="str">
        <f t="shared" si="2"/>
        <v>●</v>
      </c>
      <c r="G14" s="140">
        <v>2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0</v>
      </c>
      <c r="L14" s="134" t="str">
        <f>IF(K14="","-",IF(K14&gt;M14,"○",IF(K14=M14,"△","●")))</f>
        <v>●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9</v>
      </c>
      <c r="Q14" s="141">
        <v>0</v>
      </c>
      <c r="R14" s="134" t="str">
        <f>IF(Q14="","-",IF(Q14&gt;S14,"○",IF(Q14=S14,"△","●")))</f>
        <v>●</v>
      </c>
      <c r="S14" s="134">
        <v>5</v>
      </c>
      <c r="T14" s="141"/>
      <c r="U14" s="134"/>
      <c r="V14" s="134"/>
      <c r="W14" s="141">
        <v>0</v>
      </c>
      <c r="X14" s="134" t="str">
        <f t="shared" si="0"/>
        <v>●</v>
      </c>
      <c r="Y14" s="143">
        <v>1</v>
      </c>
      <c r="Z14" s="243">
        <f t="shared" si="1"/>
        <v>0</v>
      </c>
      <c r="AA14" s="235"/>
      <c r="AB14" s="244"/>
      <c r="AC14" s="175">
        <f t="shared" si="3"/>
        <v>1</v>
      </c>
      <c r="AD14" s="176"/>
      <c r="AE14" s="177"/>
      <c r="AF14" s="175">
        <f t="shared" si="4"/>
        <v>21</v>
      </c>
      <c r="AG14" s="176"/>
      <c r="AH14" s="177"/>
      <c r="AI14" s="176">
        <f t="shared" si="5"/>
        <v>-20</v>
      </c>
      <c r="AJ14" s="176"/>
      <c r="AK14" s="177"/>
      <c r="AL14" s="234">
        <v>7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78</v>
      </c>
      <c r="C15" s="162"/>
      <c r="D15" s="162"/>
      <c r="E15" s="144">
        <v>2</v>
      </c>
      <c r="F15" s="145" t="str">
        <f t="shared" si="2"/>
        <v>○</v>
      </c>
      <c r="G15" s="146">
        <v>1</v>
      </c>
      <c r="H15" s="147">
        <v>0</v>
      </c>
      <c r="I15" s="145" t="str">
        <f>IF(H15="","-",IF(H15&gt;J15,"○",IF(H15=J15,"△","●")))</f>
        <v>△</v>
      </c>
      <c r="J15" s="146">
        <v>0</v>
      </c>
      <c r="K15" s="147">
        <v>0</v>
      </c>
      <c r="L15" s="145" t="str">
        <f>IF(K15="","-",IF(K15&gt;M15,"○",IF(K15=M15,"△","●")))</f>
        <v>△</v>
      </c>
      <c r="M15" s="146">
        <v>0</v>
      </c>
      <c r="N15" s="147">
        <v>2</v>
      </c>
      <c r="O15" s="145" t="str">
        <f>IF(N15="","-",IF(N15&gt;P15,"○",IF(N15=P15,"△","●")))</f>
        <v>△</v>
      </c>
      <c r="P15" s="146">
        <v>2</v>
      </c>
      <c r="Q15" s="147">
        <v>1</v>
      </c>
      <c r="R15" s="145" t="str">
        <f>IF(Q15="","-",IF(Q15&gt;S15,"○",IF(Q15=S15,"△","●")))</f>
        <v>○</v>
      </c>
      <c r="S15" s="145">
        <v>0</v>
      </c>
      <c r="T15" s="147">
        <v>1</v>
      </c>
      <c r="U15" s="145" t="str">
        <f>IF(T15="","-",IF(T15&gt;V15,"○",IF(T15=V15,"△","●")))</f>
        <v>○</v>
      </c>
      <c r="V15" s="145">
        <v>0</v>
      </c>
      <c r="W15" s="147"/>
      <c r="X15" s="145"/>
      <c r="Y15" s="148"/>
      <c r="Z15" s="169">
        <f>COUNTIF(E15:Y15,"○")*3+COUNTIF(E15:Y15,"△")</f>
        <v>12</v>
      </c>
      <c r="AA15" s="170"/>
      <c r="AB15" s="171"/>
      <c r="AC15" s="172">
        <f t="shared" si="3"/>
        <v>6</v>
      </c>
      <c r="AD15" s="173"/>
      <c r="AE15" s="174"/>
      <c r="AF15" s="172">
        <f t="shared" si="4"/>
        <v>3</v>
      </c>
      <c r="AG15" s="173"/>
      <c r="AH15" s="174"/>
      <c r="AI15" s="173">
        <f t="shared" si="5"/>
        <v>3</v>
      </c>
      <c r="AJ15" s="173"/>
      <c r="AK15" s="174"/>
      <c r="AL15" s="172">
        <v>2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6" t="s">
        <v>26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 t="s">
        <v>28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29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127</v>
      </c>
      <c r="G17" s="164"/>
      <c r="H17" s="164"/>
      <c r="I17" s="164"/>
      <c r="J17" s="164"/>
      <c r="K17" s="164"/>
      <c r="L17" s="164"/>
      <c r="M17" s="164"/>
      <c r="N17" s="165"/>
      <c r="P17" s="163" t="s">
        <v>68</v>
      </c>
      <c r="Q17" s="164"/>
      <c r="R17" s="164"/>
      <c r="S17" s="164"/>
      <c r="T17" s="164"/>
      <c r="U17" s="166" t="s">
        <v>128</v>
      </c>
      <c r="V17" s="167"/>
      <c r="W17" s="167"/>
      <c r="X17" s="167"/>
      <c r="Y17" s="167"/>
      <c r="Z17" s="167"/>
      <c r="AA17" s="167"/>
      <c r="AB17" s="167"/>
      <c r="AC17" s="168"/>
      <c r="AE17" s="163" t="s">
        <v>68</v>
      </c>
      <c r="AF17" s="164"/>
      <c r="AG17" s="164"/>
      <c r="AH17" s="164"/>
      <c r="AI17" s="164"/>
      <c r="AJ17" s="164" t="s">
        <v>129</v>
      </c>
      <c r="AK17" s="164"/>
      <c r="AL17" s="164"/>
      <c r="AM17" s="164"/>
      <c r="AN17" s="164"/>
      <c r="AO17" s="164"/>
      <c r="AP17" s="164"/>
      <c r="AQ17" s="164"/>
      <c r="AR17" s="165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130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199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200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197" t="str">
        <f aca="true" t="shared" si="6" ref="F20:F25">B10</f>
        <v>五個荘</v>
      </c>
      <c r="G20" s="198"/>
      <c r="H20" s="93" t="s">
        <v>30</v>
      </c>
      <c r="I20" s="199" t="str">
        <f>B15</f>
        <v>亀山Ｂ</v>
      </c>
      <c r="J20" s="200"/>
      <c r="K20" s="193" t="str">
        <f>B11</f>
        <v>桐原東Ｂ</v>
      </c>
      <c r="L20" s="194"/>
      <c r="M20" s="188" t="str">
        <f>B9</f>
        <v>多賀</v>
      </c>
      <c r="N20" s="189"/>
      <c r="O20" s="94"/>
      <c r="P20" s="195" t="s">
        <v>20</v>
      </c>
      <c r="Q20" s="196"/>
      <c r="R20" s="186">
        <v>0.3958333333333333</v>
      </c>
      <c r="S20" s="186"/>
      <c r="T20" s="186"/>
      <c r="U20" s="197" t="str">
        <f>B11</f>
        <v>桐原東Ｂ</v>
      </c>
      <c r="V20" s="198"/>
      <c r="W20" s="93" t="s">
        <v>30</v>
      </c>
      <c r="X20" s="198" t="str">
        <f>B14</f>
        <v>八日市Ｂ</v>
      </c>
      <c r="Y20" s="237"/>
      <c r="Z20" s="188" t="str">
        <f>B12</f>
        <v>篠原</v>
      </c>
      <c r="AA20" s="188"/>
      <c r="AB20" s="187" t="str">
        <f>B15</f>
        <v>亀山Ｂ</v>
      </c>
      <c r="AC20" s="204"/>
      <c r="AD20" s="94"/>
      <c r="AE20" s="195" t="s">
        <v>22</v>
      </c>
      <c r="AF20" s="196"/>
      <c r="AG20" s="186">
        <v>0.3958333333333333</v>
      </c>
      <c r="AH20" s="186"/>
      <c r="AI20" s="186"/>
      <c r="AJ20" s="197" t="str">
        <f>B12</f>
        <v>篠原</v>
      </c>
      <c r="AK20" s="198"/>
      <c r="AL20" s="93" t="s">
        <v>30</v>
      </c>
      <c r="AM20" s="198" t="str">
        <f>B13</f>
        <v>ＰＲＥＤＵ</v>
      </c>
      <c r="AN20" s="237"/>
      <c r="AO20" s="187" t="str">
        <f>AJ21</f>
        <v>亀山Ｂ</v>
      </c>
      <c r="AP20" s="187"/>
      <c r="AQ20" s="188" t="str">
        <f>AM21</f>
        <v>多賀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208" t="str">
        <f t="shared" si="6"/>
        <v>桐原東Ｂ</v>
      </c>
      <c r="G21" s="209"/>
      <c r="H21" s="93" t="s">
        <v>30</v>
      </c>
      <c r="I21" s="209" t="str">
        <f aca="true" t="shared" si="7" ref="I21:I26">B9</f>
        <v>多賀</v>
      </c>
      <c r="J21" s="210"/>
      <c r="K21" s="188" t="str">
        <f>B10</f>
        <v>五個荘</v>
      </c>
      <c r="L21" s="188"/>
      <c r="M21" s="187" t="str">
        <f>B15</f>
        <v>亀山Ｂ</v>
      </c>
      <c r="N21" s="204"/>
      <c r="O21" s="94"/>
      <c r="P21" s="205" t="s">
        <v>23</v>
      </c>
      <c r="Q21" s="206"/>
      <c r="R21" s="207">
        <v>0.4305555555555556</v>
      </c>
      <c r="S21" s="207"/>
      <c r="T21" s="207"/>
      <c r="U21" s="208" t="str">
        <f>B12</f>
        <v>篠原</v>
      </c>
      <c r="V21" s="209"/>
      <c r="W21" s="93" t="s">
        <v>30</v>
      </c>
      <c r="X21" s="217" t="str">
        <f>B15</f>
        <v>亀山Ｂ</v>
      </c>
      <c r="Y21" s="218"/>
      <c r="Z21" s="188" t="str">
        <f>B14</f>
        <v>八日市Ｂ</v>
      </c>
      <c r="AA21" s="188"/>
      <c r="AB21" s="188" t="str">
        <f>B11</f>
        <v>桐原東Ｂ</v>
      </c>
      <c r="AC21" s="189"/>
      <c r="AD21" s="94"/>
      <c r="AE21" s="205" t="s">
        <v>15</v>
      </c>
      <c r="AF21" s="206"/>
      <c r="AG21" s="207">
        <v>0.4305555555555556</v>
      </c>
      <c r="AH21" s="207"/>
      <c r="AI21" s="207"/>
      <c r="AJ21" s="216" t="str">
        <f>B15</f>
        <v>亀山Ｂ</v>
      </c>
      <c r="AK21" s="217"/>
      <c r="AL21" s="93" t="s">
        <v>30</v>
      </c>
      <c r="AM21" s="209" t="str">
        <f>B9</f>
        <v>多賀</v>
      </c>
      <c r="AN21" s="210"/>
      <c r="AO21" s="188" t="str">
        <f>AJ20</f>
        <v>篠原</v>
      </c>
      <c r="AP21" s="188"/>
      <c r="AQ21" s="188" t="str">
        <f>AM20</f>
        <v>ＰＲＥＤＵ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208" t="str">
        <f t="shared" si="6"/>
        <v>篠原</v>
      </c>
      <c r="G22" s="209"/>
      <c r="H22" s="93" t="s">
        <v>30</v>
      </c>
      <c r="I22" s="209" t="str">
        <f t="shared" si="7"/>
        <v>五個荘</v>
      </c>
      <c r="J22" s="210"/>
      <c r="K22" s="211" t="str">
        <f>B9</f>
        <v>多賀</v>
      </c>
      <c r="L22" s="211"/>
      <c r="M22" s="211" t="str">
        <f>B14</f>
        <v>八日市Ｂ</v>
      </c>
      <c r="N22" s="212"/>
      <c r="O22" s="94"/>
      <c r="P22" s="205" t="s">
        <v>14</v>
      </c>
      <c r="Q22" s="206"/>
      <c r="R22" s="207">
        <v>0.46527777777777773</v>
      </c>
      <c r="S22" s="207"/>
      <c r="T22" s="207"/>
      <c r="U22" s="208" t="str">
        <f>B13</f>
        <v>ＰＲＥＤＵ</v>
      </c>
      <c r="V22" s="209"/>
      <c r="W22" s="93" t="s">
        <v>30</v>
      </c>
      <c r="X22" s="209" t="str">
        <f>B9</f>
        <v>多賀</v>
      </c>
      <c r="Y22" s="210"/>
      <c r="Z22" s="213" t="str">
        <f>B15</f>
        <v>亀山Ｂ</v>
      </c>
      <c r="AA22" s="213"/>
      <c r="AB22" s="211" t="str">
        <f>B10</f>
        <v>五個荘</v>
      </c>
      <c r="AC22" s="212"/>
      <c r="AD22" s="94"/>
      <c r="AE22" s="205" t="s">
        <v>24</v>
      </c>
      <c r="AF22" s="206"/>
      <c r="AG22" s="207">
        <v>0.46527777777777773</v>
      </c>
      <c r="AH22" s="207"/>
      <c r="AI22" s="207"/>
      <c r="AJ22" s="208" t="str">
        <f>B13</f>
        <v>ＰＲＥＤＵ</v>
      </c>
      <c r="AK22" s="209"/>
      <c r="AL22" s="93" t="s">
        <v>30</v>
      </c>
      <c r="AM22" s="209" t="str">
        <f>B14</f>
        <v>八日市Ｂ</v>
      </c>
      <c r="AN22" s="210"/>
      <c r="AO22" s="211" t="str">
        <f>AM21</f>
        <v>多賀</v>
      </c>
      <c r="AP22" s="211"/>
      <c r="AQ22" s="211" t="str">
        <f>B10</f>
        <v>五個荘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208" t="str">
        <f t="shared" si="6"/>
        <v>ＰＲＥＤＵ</v>
      </c>
      <c r="G23" s="209"/>
      <c r="H23" s="93" t="s">
        <v>30</v>
      </c>
      <c r="I23" s="209" t="str">
        <f t="shared" si="7"/>
        <v>桐原東Ｂ</v>
      </c>
      <c r="J23" s="210"/>
      <c r="K23" s="211" t="str">
        <f>B12</f>
        <v>篠原</v>
      </c>
      <c r="L23" s="211"/>
      <c r="M23" s="211" t="str">
        <f>B10</f>
        <v>五個荘</v>
      </c>
      <c r="N23" s="212"/>
      <c r="O23" s="94"/>
      <c r="P23" s="205" t="s">
        <v>18</v>
      </c>
      <c r="Q23" s="206"/>
      <c r="R23" s="207">
        <v>0.5</v>
      </c>
      <c r="S23" s="207"/>
      <c r="T23" s="207"/>
      <c r="U23" s="208" t="str">
        <f>B14</f>
        <v>八日市Ｂ</v>
      </c>
      <c r="V23" s="209"/>
      <c r="W23" s="93" t="s">
        <v>30</v>
      </c>
      <c r="X23" s="209" t="str">
        <f>B10</f>
        <v>五個荘</v>
      </c>
      <c r="Y23" s="210"/>
      <c r="Z23" s="211" t="str">
        <f>B13</f>
        <v>ＰＲＥＤＵ</v>
      </c>
      <c r="AA23" s="211"/>
      <c r="AB23" s="211" t="str">
        <f>B9</f>
        <v>多賀</v>
      </c>
      <c r="AC23" s="212"/>
      <c r="AD23" s="94"/>
      <c r="AE23" s="205" t="s">
        <v>19</v>
      </c>
      <c r="AF23" s="206"/>
      <c r="AG23" s="207">
        <v>0.5</v>
      </c>
      <c r="AH23" s="207"/>
      <c r="AI23" s="207"/>
      <c r="AJ23" s="208" t="str">
        <f>B11</f>
        <v>桐原東Ｂ</v>
      </c>
      <c r="AK23" s="209"/>
      <c r="AL23" s="93" t="s">
        <v>30</v>
      </c>
      <c r="AM23" s="209" t="str">
        <f>B12</f>
        <v>篠原</v>
      </c>
      <c r="AN23" s="210"/>
      <c r="AO23" s="211" t="str">
        <f>AJ22</f>
        <v>ＰＲＥＤＵ</v>
      </c>
      <c r="AP23" s="211"/>
      <c r="AQ23" s="211" t="str">
        <f>AM22</f>
        <v>八日市Ｂ</v>
      </c>
      <c r="AR23" s="212"/>
    </row>
    <row r="24" spans="1:44" ht="36.75" customHeight="1">
      <c r="A24" s="201">
        <v>5</v>
      </c>
      <c r="B24" s="202"/>
      <c r="C24" s="203">
        <v>0.5347222222222222</v>
      </c>
      <c r="D24" s="203"/>
      <c r="E24" s="203"/>
      <c r="F24" s="208" t="str">
        <f t="shared" si="6"/>
        <v>八日市Ｂ</v>
      </c>
      <c r="G24" s="209"/>
      <c r="H24" s="88" t="s">
        <v>30</v>
      </c>
      <c r="I24" s="209" t="str">
        <f t="shared" si="7"/>
        <v>篠原</v>
      </c>
      <c r="J24" s="210"/>
      <c r="K24" s="211" t="str">
        <f>B13</f>
        <v>ＰＲＥＤＵ</v>
      </c>
      <c r="L24" s="211"/>
      <c r="M24" s="214" t="str">
        <f>B11</f>
        <v>桐原東Ｂ</v>
      </c>
      <c r="N24" s="215"/>
      <c r="O24" s="94"/>
      <c r="P24" s="205" t="s">
        <v>21</v>
      </c>
      <c r="Q24" s="206"/>
      <c r="R24" s="207">
        <v>0.5347222222222222</v>
      </c>
      <c r="S24" s="207"/>
      <c r="T24" s="207"/>
      <c r="U24" s="216" t="str">
        <f>B15</f>
        <v>亀山Ｂ</v>
      </c>
      <c r="V24" s="217"/>
      <c r="W24" s="88" t="s">
        <v>30</v>
      </c>
      <c r="X24" s="209" t="str">
        <f>B11</f>
        <v>桐原東Ｂ</v>
      </c>
      <c r="Y24" s="210"/>
      <c r="Z24" s="211" t="str">
        <f>B10</f>
        <v>五個荘</v>
      </c>
      <c r="AA24" s="211"/>
      <c r="AB24" s="214" t="str">
        <f>B14</f>
        <v>八日市Ｂ</v>
      </c>
      <c r="AC24" s="215"/>
      <c r="AD24" s="94"/>
      <c r="AE24" s="205" t="s">
        <v>12</v>
      </c>
      <c r="AF24" s="206"/>
      <c r="AG24" s="207">
        <v>0.5347222222222222</v>
      </c>
      <c r="AH24" s="207"/>
      <c r="AI24" s="207"/>
      <c r="AJ24" s="208" t="str">
        <f>B9</f>
        <v>多賀</v>
      </c>
      <c r="AK24" s="209"/>
      <c r="AL24" s="88" t="s">
        <v>30</v>
      </c>
      <c r="AM24" s="209" t="str">
        <f>B10</f>
        <v>五個荘</v>
      </c>
      <c r="AN24" s="210"/>
      <c r="AO24" s="211" t="str">
        <f>AJ23</f>
        <v>桐原東Ｂ</v>
      </c>
      <c r="AP24" s="211"/>
      <c r="AQ24" s="214" t="str">
        <f>AM23</f>
        <v>篠原</v>
      </c>
      <c r="AR24" s="215"/>
    </row>
    <row r="25" spans="1:44" ht="36.75" customHeight="1">
      <c r="A25" s="201">
        <v>6</v>
      </c>
      <c r="B25" s="202"/>
      <c r="C25" s="203">
        <v>0.5694444444444444</v>
      </c>
      <c r="D25" s="203"/>
      <c r="E25" s="203"/>
      <c r="F25" s="216" t="str">
        <f t="shared" si="6"/>
        <v>亀山Ｂ</v>
      </c>
      <c r="G25" s="217"/>
      <c r="H25" s="88" t="s">
        <v>30</v>
      </c>
      <c r="I25" s="209" t="str">
        <f t="shared" si="7"/>
        <v>ＰＲＥＤＵ</v>
      </c>
      <c r="J25" s="210"/>
      <c r="K25" s="211" t="str">
        <f>B14</f>
        <v>八日市Ｂ</v>
      </c>
      <c r="L25" s="211"/>
      <c r="M25" s="214" t="str">
        <f>B12</f>
        <v>篠原</v>
      </c>
      <c r="N25" s="215"/>
      <c r="O25" s="94"/>
      <c r="P25" s="205" t="s">
        <v>13</v>
      </c>
      <c r="Q25" s="206"/>
      <c r="R25" s="207">
        <v>0.5694444444444444</v>
      </c>
      <c r="S25" s="207"/>
      <c r="T25" s="207"/>
      <c r="U25" s="208" t="str">
        <f>B9</f>
        <v>多賀</v>
      </c>
      <c r="V25" s="209"/>
      <c r="W25" s="88" t="s">
        <v>30</v>
      </c>
      <c r="X25" s="209" t="str">
        <f>B12</f>
        <v>篠原</v>
      </c>
      <c r="Y25" s="210"/>
      <c r="Z25" s="211" t="str">
        <f>B11</f>
        <v>桐原東Ｂ</v>
      </c>
      <c r="AA25" s="211"/>
      <c r="AB25" s="214" t="str">
        <f>B13</f>
        <v>ＰＲＥＤＵ</v>
      </c>
      <c r="AC25" s="215"/>
      <c r="AD25" s="94"/>
      <c r="AE25" s="205" t="s">
        <v>25</v>
      </c>
      <c r="AF25" s="206"/>
      <c r="AG25" s="207">
        <v>0.5694444444444444</v>
      </c>
      <c r="AH25" s="207"/>
      <c r="AI25" s="207"/>
      <c r="AJ25" s="208" t="str">
        <f>B14</f>
        <v>八日市Ｂ</v>
      </c>
      <c r="AK25" s="209"/>
      <c r="AL25" s="88" t="s">
        <v>30</v>
      </c>
      <c r="AM25" s="217" t="str">
        <f>B15</f>
        <v>亀山Ｂ</v>
      </c>
      <c r="AN25" s="218"/>
      <c r="AO25" s="211" t="str">
        <f>AM24</f>
        <v>五個荘</v>
      </c>
      <c r="AP25" s="211"/>
      <c r="AQ25" s="214" t="str">
        <f>B11</f>
        <v>桐原東Ｂ</v>
      </c>
      <c r="AR25" s="215"/>
    </row>
    <row r="26" spans="1:44" ht="36.75" customHeight="1" thickBot="1">
      <c r="A26" s="219">
        <v>7</v>
      </c>
      <c r="B26" s="220"/>
      <c r="C26" s="221">
        <v>0.6041666666666666</v>
      </c>
      <c r="D26" s="221"/>
      <c r="E26" s="221"/>
      <c r="F26" s="228" t="str">
        <f>B9</f>
        <v>多賀</v>
      </c>
      <c r="G26" s="229"/>
      <c r="H26" s="95" t="s">
        <v>30</v>
      </c>
      <c r="I26" s="229" t="str">
        <f t="shared" si="7"/>
        <v>八日市Ｂ</v>
      </c>
      <c r="J26" s="230"/>
      <c r="K26" s="222" t="str">
        <f>B15</f>
        <v>亀山Ｂ</v>
      </c>
      <c r="L26" s="222"/>
      <c r="M26" s="223" t="str">
        <f>B13</f>
        <v>ＰＲＥＤＵ</v>
      </c>
      <c r="N26" s="224"/>
      <c r="O26" s="94"/>
      <c r="P26" s="225" t="s">
        <v>17</v>
      </c>
      <c r="Q26" s="226"/>
      <c r="R26" s="227">
        <v>0.6041666666666666</v>
      </c>
      <c r="S26" s="227"/>
      <c r="T26" s="227"/>
      <c r="U26" s="228" t="str">
        <f>B10</f>
        <v>五個荘</v>
      </c>
      <c r="V26" s="229"/>
      <c r="W26" s="95" t="s">
        <v>30</v>
      </c>
      <c r="X26" s="229" t="str">
        <f>B13</f>
        <v>ＰＲＥＤＵ</v>
      </c>
      <c r="Y26" s="230"/>
      <c r="Z26" s="231" t="str">
        <f>B9</f>
        <v>多賀</v>
      </c>
      <c r="AA26" s="231"/>
      <c r="AB26" s="223" t="str">
        <f>B12</f>
        <v>篠原</v>
      </c>
      <c r="AC26" s="224"/>
      <c r="AD26" s="94"/>
      <c r="AE26" s="225" t="s">
        <v>16</v>
      </c>
      <c r="AF26" s="226"/>
      <c r="AG26" s="227">
        <v>0.6041666666666666</v>
      </c>
      <c r="AH26" s="227"/>
      <c r="AI26" s="227"/>
      <c r="AJ26" s="228" t="str">
        <f>B10</f>
        <v>五個荘</v>
      </c>
      <c r="AK26" s="229"/>
      <c r="AL26" s="95" t="s">
        <v>30</v>
      </c>
      <c r="AM26" s="229" t="str">
        <f>B11</f>
        <v>桐原東Ｂ</v>
      </c>
      <c r="AN26" s="230"/>
      <c r="AO26" s="231" t="str">
        <f>AJ25</f>
        <v>八日市Ｂ</v>
      </c>
      <c r="AP26" s="231"/>
      <c r="AQ26" s="232" t="str">
        <f>AM25</f>
        <v>亀山Ｂ</v>
      </c>
      <c r="AR26" s="233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X20:Y20"/>
    <mergeCell ref="U20:V20"/>
    <mergeCell ref="AJ20:AK20"/>
    <mergeCell ref="AM20:AN20"/>
    <mergeCell ref="Z20:AA20"/>
    <mergeCell ref="AB20:AC20"/>
    <mergeCell ref="AE20:AF20"/>
    <mergeCell ref="Z19:AA19"/>
    <mergeCell ref="AJ21:AK21"/>
    <mergeCell ref="AM21:AN21"/>
    <mergeCell ref="Z21:AA21"/>
    <mergeCell ref="AB21:AC21"/>
    <mergeCell ref="AE21:AF21"/>
    <mergeCell ref="AG21:AI21"/>
    <mergeCell ref="X23:Y23"/>
    <mergeCell ref="U23:V23"/>
    <mergeCell ref="U22:V22"/>
    <mergeCell ref="X22:Y22"/>
    <mergeCell ref="U21:V21"/>
    <mergeCell ref="X21:Y21"/>
    <mergeCell ref="U26:V26"/>
    <mergeCell ref="X26:Y26"/>
    <mergeCell ref="X25:Y25"/>
    <mergeCell ref="U25:V25"/>
    <mergeCell ref="U24:V24"/>
    <mergeCell ref="X24:Y24"/>
    <mergeCell ref="Z26:AA26"/>
    <mergeCell ref="AB26:AC26"/>
    <mergeCell ref="AE26:AF26"/>
    <mergeCell ref="AG26:AI26"/>
    <mergeCell ref="AO26:AP26"/>
    <mergeCell ref="AQ26:AR26"/>
    <mergeCell ref="AJ26:AK26"/>
    <mergeCell ref="AM26:AN26"/>
    <mergeCell ref="A26:B26"/>
    <mergeCell ref="C26:E26"/>
    <mergeCell ref="K26:L26"/>
    <mergeCell ref="M26:N26"/>
    <mergeCell ref="P26:Q26"/>
    <mergeCell ref="R26:T26"/>
    <mergeCell ref="F26:G26"/>
    <mergeCell ref="I26:J26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5:B25"/>
    <mergeCell ref="C25:E25"/>
    <mergeCell ref="K25:L25"/>
    <mergeCell ref="M25:N25"/>
    <mergeCell ref="P25:Q25"/>
    <mergeCell ref="R25:T25"/>
    <mergeCell ref="F25:G25"/>
    <mergeCell ref="I25:J25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4:B24"/>
    <mergeCell ref="C24:E24"/>
    <mergeCell ref="K24:L24"/>
    <mergeCell ref="M24:N24"/>
    <mergeCell ref="P24:Q24"/>
    <mergeCell ref="R24:T24"/>
    <mergeCell ref="I24:J24"/>
    <mergeCell ref="F24:G24"/>
    <mergeCell ref="Z23:AA23"/>
    <mergeCell ref="AB23:AC23"/>
    <mergeCell ref="AE23:AF23"/>
    <mergeCell ref="AG23:AI23"/>
    <mergeCell ref="AO23:AP23"/>
    <mergeCell ref="AQ23:AR23"/>
    <mergeCell ref="AM23:AN23"/>
    <mergeCell ref="AJ23:AK23"/>
    <mergeCell ref="A23:B23"/>
    <mergeCell ref="C23:E23"/>
    <mergeCell ref="K23:L23"/>
    <mergeCell ref="M23:N23"/>
    <mergeCell ref="P23:Q23"/>
    <mergeCell ref="R23:T23"/>
    <mergeCell ref="I23:J23"/>
    <mergeCell ref="F23:G23"/>
    <mergeCell ref="AE22:AF22"/>
    <mergeCell ref="AG22:AI22"/>
    <mergeCell ref="AO22:AP22"/>
    <mergeCell ref="AQ22:AR22"/>
    <mergeCell ref="AJ22:AK22"/>
    <mergeCell ref="AM22:AN22"/>
    <mergeCell ref="P22:Q22"/>
    <mergeCell ref="R22:T22"/>
    <mergeCell ref="F22:G22"/>
    <mergeCell ref="I22:J22"/>
    <mergeCell ref="Z22:AA22"/>
    <mergeCell ref="AB22:AC22"/>
    <mergeCell ref="F21:G21"/>
    <mergeCell ref="I21:J21"/>
    <mergeCell ref="A22:B22"/>
    <mergeCell ref="C22:E22"/>
    <mergeCell ref="K22:L22"/>
    <mergeCell ref="M22:N22"/>
    <mergeCell ref="F20:G20"/>
    <mergeCell ref="I20:J20"/>
    <mergeCell ref="AO21:AP21"/>
    <mergeCell ref="AQ21:AR21"/>
    <mergeCell ref="A21:B21"/>
    <mergeCell ref="C21:E21"/>
    <mergeCell ref="K21:L21"/>
    <mergeCell ref="M21:N21"/>
    <mergeCell ref="P21:Q21"/>
    <mergeCell ref="R21:T21"/>
    <mergeCell ref="AO19:AP19"/>
    <mergeCell ref="AG20:AI20"/>
    <mergeCell ref="AO20:AP20"/>
    <mergeCell ref="AQ20:AR20"/>
    <mergeCell ref="A20:B20"/>
    <mergeCell ref="C20:E20"/>
    <mergeCell ref="K20:L20"/>
    <mergeCell ref="M20:N20"/>
    <mergeCell ref="P20:Q20"/>
    <mergeCell ref="R20:T20"/>
    <mergeCell ref="AQ19:AR19"/>
    <mergeCell ref="A19:E19"/>
    <mergeCell ref="F19:J19"/>
    <mergeCell ref="K19:L19"/>
    <mergeCell ref="M19:N19"/>
    <mergeCell ref="P19:T19"/>
    <mergeCell ref="U19:Y19"/>
    <mergeCell ref="AB19:AC19"/>
    <mergeCell ref="AE19:AI19"/>
    <mergeCell ref="AJ19:AN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4">
      <selection activeCell="Z10" sqref="Z10:AB10"/>
    </sheetView>
  </sheetViews>
  <sheetFormatPr defaultColWidth="3.00390625" defaultRowHeight="36.75" customHeight="1"/>
  <cols>
    <col min="1" max="9" width="3.00390625" style="26" customWidth="1"/>
    <col min="10" max="10" width="4.00390625" style="26" bestFit="1" customWidth="1"/>
    <col min="11" max="16" width="3.00390625" style="26" customWidth="1"/>
    <col min="17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Ｂ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94</v>
      </c>
      <c r="C8" s="153"/>
      <c r="D8" s="153"/>
      <c r="E8" s="154" t="str">
        <f>B9</f>
        <v>蒲生</v>
      </c>
      <c r="F8" s="154"/>
      <c r="G8" s="154"/>
      <c r="H8" s="155" t="str">
        <f>B10</f>
        <v>北里</v>
      </c>
      <c r="I8" s="155"/>
      <c r="J8" s="155"/>
      <c r="K8" s="155" t="str">
        <f>B11</f>
        <v>中主</v>
      </c>
      <c r="L8" s="155"/>
      <c r="M8" s="155"/>
      <c r="N8" s="155" t="str">
        <f>B12</f>
        <v>愛知Ａ</v>
      </c>
      <c r="O8" s="155"/>
      <c r="P8" s="155"/>
      <c r="Q8" s="156" t="str">
        <f>B13</f>
        <v>湖東</v>
      </c>
      <c r="R8" s="156"/>
      <c r="S8" s="156"/>
      <c r="T8" s="156" t="str">
        <f>B14</f>
        <v>北野Ｂ</v>
      </c>
      <c r="U8" s="156"/>
      <c r="V8" s="156"/>
      <c r="W8" s="160" t="str">
        <f>B15</f>
        <v>プライマリ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136</v>
      </c>
      <c r="B9" s="158" t="s">
        <v>71</v>
      </c>
      <c r="C9" s="158"/>
      <c r="D9" s="158"/>
      <c r="E9" s="135"/>
      <c r="F9" s="136"/>
      <c r="G9" s="137"/>
      <c r="H9" s="138">
        <v>2</v>
      </c>
      <c r="I9" s="136" t="str">
        <f>IF(H9="","-",IF(H9&gt;J9,"○",IF(H9=J9,"△","●")))</f>
        <v>△</v>
      </c>
      <c r="J9" s="137">
        <v>2</v>
      </c>
      <c r="K9" s="138">
        <v>7</v>
      </c>
      <c r="L9" s="136" t="str">
        <f>IF(K9="","-",IF(K9&gt;M9,"○",IF(K9=M9,"△","●")))</f>
        <v>○</v>
      </c>
      <c r="M9" s="137">
        <v>0</v>
      </c>
      <c r="N9" s="138">
        <v>1</v>
      </c>
      <c r="O9" s="136" t="str">
        <f>IF(N9="","-",IF(N9&gt;P9,"○",IF(N9=P9,"△","●")))</f>
        <v>○</v>
      </c>
      <c r="P9" s="137">
        <v>0</v>
      </c>
      <c r="Q9" s="138">
        <v>8</v>
      </c>
      <c r="R9" s="136" t="str">
        <f>IF(Q9="","-",IF(Q9&gt;S9,"○",IF(Q9=S9,"△","●")))</f>
        <v>○</v>
      </c>
      <c r="S9" s="136">
        <v>0</v>
      </c>
      <c r="T9" s="138">
        <v>7</v>
      </c>
      <c r="U9" s="136" t="str">
        <f>IF(T9="","-",IF(T9&gt;V9,"○",IF(T9=V9,"△","●")))</f>
        <v>○</v>
      </c>
      <c r="V9" s="136">
        <v>0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0</v>
      </c>
      <c r="Z9" s="238">
        <f aca="true" t="shared" si="1" ref="Z9:Z14">COUNTIF(E9:Y9,"○")*3+COUNTIF(E9:Y9,"△")</f>
        <v>16</v>
      </c>
      <c r="AA9" s="239"/>
      <c r="AB9" s="240"/>
      <c r="AC9" s="241">
        <f>E9+H9+K9+N9+Q9+T9+W9</f>
        <v>28</v>
      </c>
      <c r="AD9" s="239"/>
      <c r="AE9" s="240"/>
      <c r="AF9" s="241">
        <f>G9+J9+M9+P9+S9+V9+Y9</f>
        <v>2</v>
      </c>
      <c r="AG9" s="239"/>
      <c r="AH9" s="240"/>
      <c r="AI9" s="241">
        <f>AC9-AF9</f>
        <v>26</v>
      </c>
      <c r="AJ9" s="239"/>
      <c r="AK9" s="240"/>
      <c r="AL9" s="241">
        <v>1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131</v>
      </c>
      <c r="C10" s="159"/>
      <c r="D10" s="159"/>
      <c r="E10" s="139">
        <v>2</v>
      </c>
      <c r="F10" s="134" t="str">
        <f aca="true" t="shared" si="2" ref="F10:F15">IF(E10="","-",IF(E10&gt;G10,"○",IF(E10=G10,"△","●")))</f>
        <v>△</v>
      </c>
      <c r="G10" s="140">
        <v>2</v>
      </c>
      <c r="H10" s="141"/>
      <c r="I10" s="134"/>
      <c r="J10" s="140"/>
      <c r="K10" s="141">
        <v>6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○</v>
      </c>
      <c r="P10" s="140">
        <v>0</v>
      </c>
      <c r="Q10" s="141">
        <v>10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●</v>
      </c>
      <c r="V10" s="134">
        <v>3</v>
      </c>
      <c r="W10" s="141">
        <v>1</v>
      </c>
      <c r="X10" s="134" t="str">
        <f t="shared" si="0"/>
        <v>△</v>
      </c>
      <c r="Y10" s="143">
        <v>1</v>
      </c>
      <c r="Z10" s="243">
        <f t="shared" si="1"/>
        <v>11</v>
      </c>
      <c r="AA10" s="235"/>
      <c r="AB10" s="244"/>
      <c r="AC10" s="234">
        <f aca="true" t="shared" si="3" ref="AC10:AC15">E10+H10+K10+N10+Q10+T10+W10</f>
        <v>22</v>
      </c>
      <c r="AD10" s="235"/>
      <c r="AE10" s="244"/>
      <c r="AF10" s="175">
        <f aca="true" t="shared" si="4" ref="AF10:AF15">G10+J10+M10+P10+S10+V10+Y10</f>
        <v>6</v>
      </c>
      <c r="AG10" s="176"/>
      <c r="AH10" s="177"/>
      <c r="AI10" s="176">
        <f aca="true" t="shared" si="5" ref="AI10:AI15">AC10-AF10</f>
        <v>16</v>
      </c>
      <c r="AJ10" s="176"/>
      <c r="AK10" s="177"/>
      <c r="AL10" s="234">
        <v>3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132</v>
      </c>
      <c r="C11" s="159"/>
      <c r="D11" s="159"/>
      <c r="E11" s="139">
        <v>0</v>
      </c>
      <c r="F11" s="134" t="str">
        <f t="shared" si="2"/>
        <v>●</v>
      </c>
      <c r="G11" s="140">
        <v>7</v>
      </c>
      <c r="H11" s="141">
        <v>0</v>
      </c>
      <c r="I11" s="134" t="str">
        <f>IF(H11="","-",IF(H11&gt;J11,"○",IF(H11=J11,"△","●")))</f>
        <v>●</v>
      </c>
      <c r="J11" s="140">
        <v>6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4</v>
      </c>
      <c r="R11" s="134" t="str">
        <f>IF(Q11="","-",IF(Q11&gt;S11,"○",IF(Q11=S11,"△","●")))</f>
        <v>○</v>
      </c>
      <c r="S11" s="134">
        <v>1</v>
      </c>
      <c r="T11" s="141">
        <v>0</v>
      </c>
      <c r="U11" s="134" t="str">
        <f>IF(T11="","-",IF(T11&gt;V11,"○",IF(T11=V11,"△","●")))</f>
        <v>●</v>
      </c>
      <c r="V11" s="134">
        <v>4</v>
      </c>
      <c r="W11" s="141">
        <v>0</v>
      </c>
      <c r="X11" s="134" t="str">
        <f t="shared" si="0"/>
        <v>●</v>
      </c>
      <c r="Y11" s="143">
        <v>5</v>
      </c>
      <c r="Z11" s="243">
        <f t="shared" si="1"/>
        <v>3</v>
      </c>
      <c r="AA11" s="235"/>
      <c r="AB11" s="244"/>
      <c r="AC11" s="175">
        <f t="shared" si="3"/>
        <v>4</v>
      </c>
      <c r="AD11" s="176"/>
      <c r="AE11" s="177"/>
      <c r="AF11" s="175">
        <f t="shared" si="4"/>
        <v>24</v>
      </c>
      <c r="AG11" s="176"/>
      <c r="AH11" s="177"/>
      <c r="AI11" s="176">
        <f t="shared" si="5"/>
        <v>-20</v>
      </c>
      <c r="AJ11" s="176"/>
      <c r="AK11" s="177"/>
      <c r="AL11" s="234">
        <v>6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159" t="s">
        <v>133</v>
      </c>
      <c r="C12" s="159"/>
      <c r="D12" s="159"/>
      <c r="E12" s="139">
        <v>0</v>
      </c>
      <c r="F12" s="134" t="str">
        <f t="shared" si="2"/>
        <v>●</v>
      </c>
      <c r="G12" s="140">
        <v>1</v>
      </c>
      <c r="H12" s="141">
        <v>0</v>
      </c>
      <c r="I12" s="134" t="str">
        <f>IF(H12="","-",IF(H12&gt;J12,"○",IF(H12=J12,"△","●")))</f>
        <v>●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6</v>
      </c>
      <c r="R12" s="134" t="str">
        <f>IF(Q12="","-",IF(Q12&gt;S12,"○",IF(Q12=S12,"△","●")))</f>
        <v>○</v>
      </c>
      <c r="S12" s="134">
        <v>0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243">
        <f t="shared" si="1"/>
        <v>12</v>
      </c>
      <c r="AA12" s="235"/>
      <c r="AB12" s="244"/>
      <c r="AC12" s="175">
        <f t="shared" si="3"/>
        <v>12</v>
      </c>
      <c r="AD12" s="176"/>
      <c r="AE12" s="177"/>
      <c r="AF12" s="175">
        <f t="shared" si="4"/>
        <v>3</v>
      </c>
      <c r="AG12" s="176"/>
      <c r="AH12" s="177"/>
      <c r="AI12" s="176">
        <f t="shared" si="5"/>
        <v>9</v>
      </c>
      <c r="AJ12" s="176"/>
      <c r="AK12" s="177"/>
      <c r="AL12" s="234">
        <v>2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80</v>
      </c>
      <c r="C13" s="159"/>
      <c r="D13" s="159"/>
      <c r="E13" s="139">
        <v>0</v>
      </c>
      <c r="F13" s="134" t="str">
        <f t="shared" si="2"/>
        <v>●</v>
      </c>
      <c r="G13" s="140">
        <v>8</v>
      </c>
      <c r="H13" s="141">
        <v>0</v>
      </c>
      <c r="I13" s="134" t="str">
        <f>IF(H13="","-",IF(H13&gt;J13,"○",IF(H13=J13,"△","●")))</f>
        <v>●</v>
      </c>
      <c r="J13" s="140">
        <v>10</v>
      </c>
      <c r="K13" s="141">
        <v>1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●</v>
      </c>
      <c r="P13" s="140">
        <v>6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7</v>
      </c>
      <c r="W13" s="141">
        <v>0</v>
      </c>
      <c r="X13" s="134" t="str">
        <f t="shared" si="0"/>
        <v>●</v>
      </c>
      <c r="Y13" s="143">
        <v>9</v>
      </c>
      <c r="Z13" s="243">
        <f t="shared" si="1"/>
        <v>0</v>
      </c>
      <c r="AA13" s="235"/>
      <c r="AB13" s="244"/>
      <c r="AC13" s="175">
        <f t="shared" si="3"/>
        <v>1</v>
      </c>
      <c r="AD13" s="176"/>
      <c r="AE13" s="177"/>
      <c r="AF13" s="175">
        <f t="shared" si="4"/>
        <v>44</v>
      </c>
      <c r="AG13" s="176"/>
      <c r="AH13" s="177"/>
      <c r="AI13" s="176">
        <f t="shared" si="5"/>
        <v>-43</v>
      </c>
      <c r="AJ13" s="176"/>
      <c r="AK13" s="177"/>
      <c r="AL13" s="234">
        <v>7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134</v>
      </c>
      <c r="C14" s="159"/>
      <c r="D14" s="159"/>
      <c r="E14" s="139">
        <v>0</v>
      </c>
      <c r="F14" s="134" t="str">
        <f t="shared" si="2"/>
        <v>●</v>
      </c>
      <c r="G14" s="140">
        <v>7</v>
      </c>
      <c r="H14" s="141">
        <v>3</v>
      </c>
      <c r="I14" s="134" t="str">
        <f>IF(H14="","-",IF(H14&gt;J14,"○",IF(H14=J14,"△","●")))</f>
        <v>○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0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7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4</v>
      </c>
      <c r="Z14" s="243">
        <f t="shared" si="1"/>
        <v>9</v>
      </c>
      <c r="AA14" s="235"/>
      <c r="AB14" s="244"/>
      <c r="AC14" s="175">
        <f t="shared" si="3"/>
        <v>16</v>
      </c>
      <c r="AD14" s="176"/>
      <c r="AE14" s="177"/>
      <c r="AF14" s="175">
        <f t="shared" si="4"/>
        <v>16</v>
      </c>
      <c r="AG14" s="176"/>
      <c r="AH14" s="177"/>
      <c r="AI14" s="176">
        <f t="shared" si="5"/>
        <v>0</v>
      </c>
      <c r="AJ14" s="176"/>
      <c r="AK14" s="177"/>
      <c r="AL14" s="234">
        <v>5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140</v>
      </c>
      <c r="C15" s="162"/>
      <c r="D15" s="162"/>
      <c r="E15" s="144">
        <v>0</v>
      </c>
      <c r="F15" s="145" t="str">
        <f t="shared" si="2"/>
        <v>●</v>
      </c>
      <c r="G15" s="146">
        <v>3</v>
      </c>
      <c r="H15" s="147">
        <v>1</v>
      </c>
      <c r="I15" s="145" t="str">
        <f>IF(H15="","-",IF(H15&gt;J15,"○",IF(H15=J15,"△","●")))</f>
        <v>△</v>
      </c>
      <c r="J15" s="146">
        <v>1</v>
      </c>
      <c r="K15" s="147">
        <v>5</v>
      </c>
      <c r="L15" s="145" t="str">
        <f>IF(K15="","-",IF(K15&gt;M15,"○",IF(K15=M15,"△","●")))</f>
        <v>○</v>
      </c>
      <c r="M15" s="146">
        <v>0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9</v>
      </c>
      <c r="R15" s="145" t="str">
        <f>IF(Q15="","-",IF(Q15&gt;S15,"○",IF(Q15=S15,"△","●")))</f>
        <v>○</v>
      </c>
      <c r="S15" s="145">
        <v>0</v>
      </c>
      <c r="T15" s="147">
        <v>4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2">
        <f>COUNTIF(E15:Y15,"○")*3+COUNTIF(E15:Y15,"△")</f>
        <v>10</v>
      </c>
      <c r="AA15" s="173"/>
      <c r="AB15" s="174"/>
      <c r="AC15" s="172">
        <f t="shared" si="3"/>
        <v>19</v>
      </c>
      <c r="AD15" s="173"/>
      <c r="AE15" s="174"/>
      <c r="AF15" s="172">
        <f t="shared" si="4"/>
        <v>7</v>
      </c>
      <c r="AG15" s="173"/>
      <c r="AH15" s="174"/>
      <c r="AI15" s="173">
        <f t="shared" si="5"/>
        <v>12</v>
      </c>
      <c r="AJ15" s="173"/>
      <c r="AK15" s="174"/>
      <c r="AL15" s="172">
        <v>4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196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135</v>
      </c>
      <c r="G17" s="250"/>
      <c r="H17" s="250"/>
      <c r="I17" s="250"/>
      <c r="J17" s="250"/>
      <c r="K17" s="250"/>
      <c r="L17" s="250"/>
      <c r="M17" s="250"/>
      <c r="N17" s="251"/>
      <c r="P17" s="163" t="s">
        <v>68</v>
      </c>
      <c r="Q17" s="164"/>
      <c r="R17" s="164"/>
      <c r="S17" s="164"/>
      <c r="T17" s="164"/>
      <c r="U17" s="166" t="s">
        <v>137</v>
      </c>
      <c r="V17" s="167"/>
      <c r="W17" s="167"/>
      <c r="X17" s="167"/>
      <c r="Y17" s="167"/>
      <c r="Z17" s="167"/>
      <c r="AA17" s="167"/>
      <c r="AB17" s="167"/>
      <c r="AC17" s="168"/>
      <c r="AE17" s="163" t="s">
        <v>68</v>
      </c>
      <c r="AF17" s="164"/>
      <c r="AG17" s="164"/>
      <c r="AH17" s="164"/>
      <c r="AI17" s="164"/>
      <c r="AJ17" s="166" t="s">
        <v>138</v>
      </c>
      <c r="AK17" s="167"/>
      <c r="AL17" s="167"/>
      <c r="AM17" s="167"/>
      <c r="AN17" s="167"/>
      <c r="AO17" s="167"/>
      <c r="AP17" s="167"/>
      <c r="AQ17" s="167"/>
      <c r="AR17" s="168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139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201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202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5">
        <v>1</v>
      </c>
      <c r="B20" s="196"/>
      <c r="C20" s="186">
        <v>0.3958333333333333</v>
      </c>
      <c r="D20" s="186"/>
      <c r="E20" s="186"/>
      <c r="F20" s="249" t="str">
        <f aca="true" t="shared" si="6" ref="F20:F25">B10</f>
        <v>北里</v>
      </c>
      <c r="G20" s="199"/>
      <c r="H20" s="93" t="s">
        <v>30</v>
      </c>
      <c r="I20" s="199" t="str">
        <f>B15</f>
        <v>プライマリ</v>
      </c>
      <c r="J20" s="200"/>
      <c r="K20" s="188" t="str">
        <f>B11</f>
        <v>中主</v>
      </c>
      <c r="L20" s="188"/>
      <c r="M20" s="188" t="str">
        <f>B9</f>
        <v>蒲生</v>
      </c>
      <c r="N20" s="189"/>
      <c r="O20" s="94"/>
      <c r="P20" s="195" t="s">
        <v>20</v>
      </c>
      <c r="Q20" s="196"/>
      <c r="R20" s="248">
        <v>0.375</v>
      </c>
      <c r="S20" s="248"/>
      <c r="T20" s="248"/>
      <c r="U20" s="197" t="str">
        <f>B11</f>
        <v>中主</v>
      </c>
      <c r="V20" s="198"/>
      <c r="W20" s="93" t="s">
        <v>30</v>
      </c>
      <c r="X20" s="198" t="str">
        <f>B14</f>
        <v>北野Ｂ</v>
      </c>
      <c r="Y20" s="237"/>
      <c r="Z20" s="188" t="str">
        <f>B12</f>
        <v>愛知Ａ</v>
      </c>
      <c r="AA20" s="188"/>
      <c r="AB20" s="187" t="str">
        <f>B15</f>
        <v>プライマリ</v>
      </c>
      <c r="AC20" s="204"/>
      <c r="AD20" s="94"/>
      <c r="AE20" s="195" t="s">
        <v>22</v>
      </c>
      <c r="AF20" s="196"/>
      <c r="AG20" s="186">
        <v>0.3958333333333333</v>
      </c>
      <c r="AH20" s="186"/>
      <c r="AI20" s="186"/>
      <c r="AJ20" s="197" t="str">
        <f>B12</f>
        <v>愛知Ａ</v>
      </c>
      <c r="AK20" s="198"/>
      <c r="AL20" s="93" t="s">
        <v>30</v>
      </c>
      <c r="AM20" s="198" t="str">
        <f>B13</f>
        <v>湖東</v>
      </c>
      <c r="AN20" s="237"/>
      <c r="AO20" s="187" t="str">
        <f>AJ21</f>
        <v>プライマリ</v>
      </c>
      <c r="AP20" s="187"/>
      <c r="AQ20" s="188" t="str">
        <f>AM21</f>
        <v>蒲生</v>
      </c>
      <c r="AR20" s="189"/>
    </row>
    <row r="21" spans="1:44" ht="36.75" customHeight="1">
      <c r="A21" s="205">
        <v>2</v>
      </c>
      <c r="B21" s="206"/>
      <c r="C21" s="207">
        <v>0.4305555555555556</v>
      </c>
      <c r="D21" s="207"/>
      <c r="E21" s="207"/>
      <c r="F21" s="208" t="str">
        <f t="shared" si="6"/>
        <v>中主</v>
      </c>
      <c r="G21" s="209"/>
      <c r="H21" s="93" t="s">
        <v>30</v>
      </c>
      <c r="I21" s="209" t="str">
        <f aca="true" t="shared" si="7" ref="I21:I26">B9</f>
        <v>蒲生</v>
      </c>
      <c r="J21" s="210"/>
      <c r="K21" s="188" t="str">
        <f>B10</f>
        <v>北里</v>
      </c>
      <c r="L21" s="188"/>
      <c r="M21" s="187" t="str">
        <f>B15</f>
        <v>プライマリ</v>
      </c>
      <c r="N21" s="204"/>
      <c r="O21" s="94"/>
      <c r="P21" s="205" t="s">
        <v>23</v>
      </c>
      <c r="Q21" s="206"/>
      <c r="R21" s="247">
        <v>0.40972222222222227</v>
      </c>
      <c r="S21" s="247"/>
      <c r="T21" s="247"/>
      <c r="U21" s="208" t="str">
        <f>B12</f>
        <v>愛知Ａ</v>
      </c>
      <c r="V21" s="209"/>
      <c r="W21" s="93" t="s">
        <v>30</v>
      </c>
      <c r="X21" s="217" t="str">
        <f>B15</f>
        <v>プライマリ</v>
      </c>
      <c r="Y21" s="218"/>
      <c r="Z21" s="188" t="str">
        <f>B14</f>
        <v>北野Ｂ</v>
      </c>
      <c r="AA21" s="188"/>
      <c r="AB21" s="188" t="str">
        <f>B11</f>
        <v>中主</v>
      </c>
      <c r="AC21" s="189"/>
      <c r="AD21" s="94"/>
      <c r="AE21" s="205" t="s">
        <v>15</v>
      </c>
      <c r="AF21" s="206"/>
      <c r="AG21" s="207">
        <v>0.4305555555555556</v>
      </c>
      <c r="AH21" s="207"/>
      <c r="AI21" s="207"/>
      <c r="AJ21" s="216" t="str">
        <f>B15</f>
        <v>プライマリ</v>
      </c>
      <c r="AK21" s="217"/>
      <c r="AL21" s="93" t="s">
        <v>30</v>
      </c>
      <c r="AM21" s="209" t="str">
        <f>B9</f>
        <v>蒲生</v>
      </c>
      <c r="AN21" s="210"/>
      <c r="AO21" s="188" t="str">
        <f>AJ20</f>
        <v>愛知Ａ</v>
      </c>
      <c r="AP21" s="188"/>
      <c r="AQ21" s="188" t="str">
        <f>AM20</f>
        <v>湖東</v>
      </c>
      <c r="AR21" s="189"/>
    </row>
    <row r="22" spans="1:44" ht="36.75" customHeight="1">
      <c r="A22" s="205">
        <v>3</v>
      </c>
      <c r="B22" s="206"/>
      <c r="C22" s="207">
        <v>0.46527777777777773</v>
      </c>
      <c r="D22" s="207"/>
      <c r="E22" s="207"/>
      <c r="F22" s="208" t="str">
        <f t="shared" si="6"/>
        <v>愛知Ａ</v>
      </c>
      <c r="G22" s="209"/>
      <c r="H22" s="93" t="s">
        <v>30</v>
      </c>
      <c r="I22" s="217" t="str">
        <f t="shared" si="7"/>
        <v>北里</v>
      </c>
      <c r="J22" s="218"/>
      <c r="K22" s="211" t="str">
        <f>B9</f>
        <v>蒲生</v>
      </c>
      <c r="L22" s="211"/>
      <c r="M22" s="211" t="str">
        <f>B14</f>
        <v>北野Ｂ</v>
      </c>
      <c r="N22" s="212"/>
      <c r="O22" s="94"/>
      <c r="P22" s="205" t="s">
        <v>14</v>
      </c>
      <c r="Q22" s="206"/>
      <c r="R22" s="247">
        <v>0.4444444444444444</v>
      </c>
      <c r="S22" s="247"/>
      <c r="T22" s="247"/>
      <c r="U22" s="208" t="str">
        <f>B13</f>
        <v>湖東</v>
      </c>
      <c r="V22" s="209"/>
      <c r="W22" s="93" t="s">
        <v>30</v>
      </c>
      <c r="X22" s="209" t="str">
        <f>B9</f>
        <v>蒲生</v>
      </c>
      <c r="Y22" s="210"/>
      <c r="Z22" s="213" t="str">
        <f>B15</f>
        <v>プライマリ</v>
      </c>
      <c r="AA22" s="213"/>
      <c r="AB22" s="211" t="str">
        <f>B10</f>
        <v>北里</v>
      </c>
      <c r="AC22" s="212"/>
      <c r="AD22" s="94"/>
      <c r="AE22" s="205" t="s">
        <v>24</v>
      </c>
      <c r="AF22" s="206"/>
      <c r="AG22" s="207">
        <v>0.46527777777777773</v>
      </c>
      <c r="AH22" s="207"/>
      <c r="AI22" s="207"/>
      <c r="AJ22" s="208" t="str">
        <f>B13</f>
        <v>湖東</v>
      </c>
      <c r="AK22" s="209"/>
      <c r="AL22" s="93" t="s">
        <v>30</v>
      </c>
      <c r="AM22" s="209" t="str">
        <f>B14</f>
        <v>北野Ｂ</v>
      </c>
      <c r="AN22" s="210"/>
      <c r="AO22" s="211" t="str">
        <f>AM21</f>
        <v>蒲生</v>
      </c>
      <c r="AP22" s="211"/>
      <c r="AQ22" s="211" t="str">
        <f>B10</f>
        <v>北里</v>
      </c>
      <c r="AR22" s="212"/>
    </row>
    <row r="23" spans="1:44" ht="36.75" customHeight="1">
      <c r="A23" s="205">
        <v>4</v>
      </c>
      <c r="B23" s="206"/>
      <c r="C23" s="207">
        <v>0.5</v>
      </c>
      <c r="D23" s="207"/>
      <c r="E23" s="207"/>
      <c r="F23" s="208" t="str">
        <f t="shared" si="6"/>
        <v>湖東</v>
      </c>
      <c r="G23" s="209"/>
      <c r="H23" s="93" t="s">
        <v>30</v>
      </c>
      <c r="I23" s="209" t="str">
        <f t="shared" si="7"/>
        <v>中主</v>
      </c>
      <c r="J23" s="210"/>
      <c r="K23" s="211" t="str">
        <f>B12</f>
        <v>愛知Ａ</v>
      </c>
      <c r="L23" s="211"/>
      <c r="M23" s="211" t="str">
        <f>B10</f>
        <v>北里</v>
      </c>
      <c r="N23" s="212"/>
      <c r="O23" s="94"/>
      <c r="P23" s="205" t="s">
        <v>18</v>
      </c>
      <c r="Q23" s="206"/>
      <c r="R23" s="247">
        <v>0.4791666666666667</v>
      </c>
      <c r="S23" s="247"/>
      <c r="T23" s="247"/>
      <c r="U23" s="208" t="str">
        <f>B14</f>
        <v>北野Ｂ</v>
      </c>
      <c r="V23" s="209"/>
      <c r="W23" s="93" t="s">
        <v>30</v>
      </c>
      <c r="X23" s="217" t="str">
        <f>B10</f>
        <v>北里</v>
      </c>
      <c r="Y23" s="218"/>
      <c r="Z23" s="211" t="str">
        <f>B13</f>
        <v>湖東</v>
      </c>
      <c r="AA23" s="211"/>
      <c r="AB23" s="211" t="str">
        <f>B9</f>
        <v>蒲生</v>
      </c>
      <c r="AC23" s="212"/>
      <c r="AD23" s="94"/>
      <c r="AE23" s="205" t="s">
        <v>19</v>
      </c>
      <c r="AF23" s="206"/>
      <c r="AG23" s="207">
        <v>0.5</v>
      </c>
      <c r="AH23" s="207"/>
      <c r="AI23" s="207"/>
      <c r="AJ23" s="208" t="str">
        <f>B11</f>
        <v>中主</v>
      </c>
      <c r="AK23" s="209"/>
      <c r="AL23" s="93" t="s">
        <v>30</v>
      </c>
      <c r="AM23" s="209" t="str">
        <f>B12</f>
        <v>愛知Ａ</v>
      </c>
      <c r="AN23" s="210"/>
      <c r="AO23" s="211" t="str">
        <f>AJ22</f>
        <v>湖東</v>
      </c>
      <c r="AP23" s="211"/>
      <c r="AQ23" s="211" t="str">
        <f>AM22</f>
        <v>北野Ｂ</v>
      </c>
      <c r="AR23" s="212"/>
    </row>
    <row r="24" spans="1:44" ht="36.75" customHeight="1">
      <c r="A24" s="205">
        <v>5</v>
      </c>
      <c r="B24" s="206"/>
      <c r="C24" s="207">
        <v>0.5347222222222222</v>
      </c>
      <c r="D24" s="207"/>
      <c r="E24" s="207"/>
      <c r="F24" s="208" t="str">
        <f t="shared" si="6"/>
        <v>北野Ｂ</v>
      </c>
      <c r="G24" s="209"/>
      <c r="H24" s="88" t="s">
        <v>30</v>
      </c>
      <c r="I24" s="209" t="str">
        <f t="shared" si="7"/>
        <v>愛知Ａ</v>
      </c>
      <c r="J24" s="210"/>
      <c r="K24" s="211" t="str">
        <f>B13</f>
        <v>湖東</v>
      </c>
      <c r="L24" s="211"/>
      <c r="M24" s="214" t="str">
        <f>B11</f>
        <v>中主</v>
      </c>
      <c r="N24" s="215"/>
      <c r="O24" s="94"/>
      <c r="P24" s="205" t="s">
        <v>21</v>
      </c>
      <c r="Q24" s="206"/>
      <c r="R24" s="247">
        <v>0.513888888888889</v>
      </c>
      <c r="S24" s="247"/>
      <c r="T24" s="247"/>
      <c r="U24" s="216" t="str">
        <f>B15</f>
        <v>プライマリ</v>
      </c>
      <c r="V24" s="217"/>
      <c r="W24" s="88" t="s">
        <v>30</v>
      </c>
      <c r="X24" s="209" t="str">
        <f>B11</f>
        <v>中主</v>
      </c>
      <c r="Y24" s="210"/>
      <c r="Z24" s="211" t="str">
        <f>B10</f>
        <v>北里</v>
      </c>
      <c r="AA24" s="211"/>
      <c r="AB24" s="214" t="str">
        <f>B14</f>
        <v>北野Ｂ</v>
      </c>
      <c r="AC24" s="215"/>
      <c r="AD24" s="94"/>
      <c r="AE24" s="205" t="s">
        <v>12</v>
      </c>
      <c r="AF24" s="206"/>
      <c r="AG24" s="207">
        <v>0.5347222222222222</v>
      </c>
      <c r="AH24" s="207"/>
      <c r="AI24" s="207"/>
      <c r="AJ24" s="208" t="str">
        <f>B9</f>
        <v>蒲生</v>
      </c>
      <c r="AK24" s="209"/>
      <c r="AL24" s="88" t="s">
        <v>30</v>
      </c>
      <c r="AM24" s="217" t="str">
        <f>B10</f>
        <v>北里</v>
      </c>
      <c r="AN24" s="218"/>
      <c r="AO24" s="211" t="str">
        <f>AJ23</f>
        <v>中主</v>
      </c>
      <c r="AP24" s="211"/>
      <c r="AQ24" s="214" t="str">
        <f>AM23</f>
        <v>愛知Ａ</v>
      </c>
      <c r="AR24" s="215"/>
    </row>
    <row r="25" spans="1:44" ht="36.75" customHeight="1">
      <c r="A25" s="205">
        <v>6</v>
      </c>
      <c r="B25" s="206"/>
      <c r="C25" s="207">
        <v>0.5694444444444444</v>
      </c>
      <c r="D25" s="207"/>
      <c r="E25" s="207"/>
      <c r="F25" s="216" t="str">
        <f t="shared" si="6"/>
        <v>プライマリ</v>
      </c>
      <c r="G25" s="217"/>
      <c r="H25" s="88" t="s">
        <v>30</v>
      </c>
      <c r="I25" s="209" t="str">
        <f t="shared" si="7"/>
        <v>湖東</v>
      </c>
      <c r="J25" s="210"/>
      <c r="K25" s="211" t="str">
        <f>B14</f>
        <v>北野Ｂ</v>
      </c>
      <c r="L25" s="211"/>
      <c r="M25" s="214" t="str">
        <f>B12</f>
        <v>愛知Ａ</v>
      </c>
      <c r="N25" s="215"/>
      <c r="O25" s="94"/>
      <c r="P25" s="205" t="s">
        <v>13</v>
      </c>
      <c r="Q25" s="206"/>
      <c r="R25" s="247">
        <v>0.548611111111111</v>
      </c>
      <c r="S25" s="247"/>
      <c r="T25" s="247"/>
      <c r="U25" s="208" t="str">
        <f>B9</f>
        <v>蒲生</v>
      </c>
      <c r="V25" s="209"/>
      <c r="W25" s="88" t="s">
        <v>30</v>
      </c>
      <c r="X25" s="209" t="str">
        <f>B12</f>
        <v>愛知Ａ</v>
      </c>
      <c r="Y25" s="210"/>
      <c r="Z25" s="211" t="str">
        <f>B11</f>
        <v>中主</v>
      </c>
      <c r="AA25" s="211"/>
      <c r="AB25" s="214" t="str">
        <f>B13</f>
        <v>湖東</v>
      </c>
      <c r="AC25" s="215"/>
      <c r="AD25" s="94"/>
      <c r="AE25" s="205" t="s">
        <v>25</v>
      </c>
      <c r="AF25" s="206"/>
      <c r="AG25" s="207">
        <v>0.5694444444444444</v>
      </c>
      <c r="AH25" s="207"/>
      <c r="AI25" s="207"/>
      <c r="AJ25" s="208" t="str">
        <f>B14</f>
        <v>北野Ｂ</v>
      </c>
      <c r="AK25" s="209"/>
      <c r="AL25" s="88" t="s">
        <v>30</v>
      </c>
      <c r="AM25" s="217" t="str">
        <f>B15</f>
        <v>プライマリ</v>
      </c>
      <c r="AN25" s="218"/>
      <c r="AO25" s="211" t="str">
        <f>AM24</f>
        <v>北里</v>
      </c>
      <c r="AP25" s="211"/>
      <c r="AQ25" s="214" t="str">
        <f>B11</f>
        <v>中主</v>
      </c>
      <c r="AR25" s="215"/>
    </row>
    <row r="26" spans="1:44" ht="36.75" customHeight="1" thickBot="1">
      <c r="A26" s="225">
        <v>7</v>
      </c>
      <c r="B26" s="226"/>
      <c r="C26" s="227">
        <v>0.6041666666666666</v>
      </c>
      <c r="D26" s="227"/>
      <c r="E26" s="227"/>
      <c r="F26" s="228" t="str">
        <f>B9</f>
        <v>蒲生</v>
      </c>
      <c r="G26" s="229"/>
      <c r="H26" s="95" t="s">
        <v>30</v>
      </c>
      <c r="I26" s="229" t="str">
        <f t="shared" si="7"/>
        <v>北野Ｂ</v>
      </c>
      <c r="J26" s="230"/>
      <c r="K26" s="222" t="str">
        <f>B15</f>
        <v>プライマリ</v>
      </c>
      <c r="L26" s="222"/>
      <c r="M26" s="223" t="str">
        <f>B13</f>
        <v>湖東</v>
      </c>
      <c r="N26" s="224"/>
      <c r="O26" s="94"/>
      <c r="P26" s="225" t="s">
        <v>17</v>
      </c>
      <c r="Q26" s="226"/>
      <c r="R26" s="246">
        <v>0.5833333333333334</v>
      </c>
      <c r="S26" s="246"/>
      <c r="T26" s="246"/>
      <c r="U26" s="253" t="str">
        <f>B10</f>
        <v>北里</v>
      </c>
      <c r="V26" s="254"/>
      <c r="W26" s="95" t="s">
        <v>30</v>
      </c>
      <c r="X26" s="229" t="str">
        <f>B13</f>
        <v>湖東</v>
      </c>
      <c r="Y26" s="230"/>
      <c r="Z26" s="231" t="str">
        <f>B9</f>
        <v>蒲生</v>
      </c>
      <c r="AA26" s="231"/>
      <c r="AB26" s="223" t="str">
        <f>B12</f>
        <v>愛知Ａ</v>
      </c>
      <c r="AC26" s="224"/>
      <c r="AD26" s="94"/>
      <c r="AE26" s="225" t="s">
        <v>16</v>
      </c>
      <c r="AF26" s="226"/>
      <c r="AG26" s="227">
        <v>0.6041666666666666</v>
      </c>
      <c r="AH26" s="227"/>
      <c r="AI26" s="227"/>
      <c r="AJ26" s="253" t="str">
        <f>B10</f>
        <v>北里</v>
      </c>
      <c r="AK26" s="254"/>
      <c r="AL26" s="95" t="s">
        <v>30</v>
      </c>
      <c r="AM26" s="229" t="str">
        <f>B11</f>
        <v>中主</v>
      </c>
      <c r="AN26" s="230"/>
      <c r="AO26" s="231" t="str">
        <f>AJ25</f>
        <v>北野Ｂ</v>
      </c>
      <c r="AP26" s="231"/>
      <c r="AQ26" s="232" t="str">
        <f>AM25</f>
        <v>プライマリ</v>
      </c>
      <c r="AR26" s="233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AJ24:AK24"/>
    <mergeCell ref="AJ25:AK25"/>
    <mergeCell ref="AJ26:AK26"/>
    <mergeCell ref="AM26:AN26"/>
    <mergeCell ref="AM25:AN25"/>
    <mergeCell ref="AM24:AN24"/>
    <mergeCell ref="AJ17:AR17"/>
    <mergeCell ref="AO20:AP20"/>
    <mergeCell ref="U20:V20"/>
    <mergeCell ref="X20:Y20"/>
    <mergeCell ref="AJ20:AK20"/>
    <mergeCell ref="AJ21:AK21"/>
    <mergeCell ref="Z20:AA20"/>
    <mergeCell ref="AB20:AC20"/>
    <mergeCell ref="AE20:AF20"/>
    <mergeCell ref="AG20:AI20"/>
    <mergeCell ref="Z21:AA21"/>
    <mergeCell ref="AB21:AC21"/>
    <mergeCell ref="U24:V24"/>
    <mergeCell ref="X24:Y24"/>
    <mergeCell ref="X23:Y23"/>
    <mergeCell ref="U23:V23"/>
    <mergeCell ref="U22:V22"/>
    <mergeCell ref="X22:Y22"/>
    <mergeCell ref="F25:G25"/>
    <mergeCell ref="F26:G26"/>
    <mergeCell ref="I25:J25"/>
    <mergeCell ref="I26:J26"/>
    <mergeCell ref="U26:V26"/>
    <mergeCell ref="X26:Y26"/>
    <mergeCell ref="X25:Y25"/>
    <mergeCell ref="U25:V25"/>
    <mergeCell ref="AF8:AH8"/>
    <mergeCell ref="AI8:AK8"/>
    <mergeCell ref="B8:D8"/>
    <mergeCell ref="E8:G8"/>
    <mergeCell ref="H8:J8"/>
    <mergeCell ref="K8:M8"/>
    <mergeCell ref="N8:P8"/>
    <mergeCell ref="Q8:S8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18:E18"/>
    <mergeCell ref="F18:N18"/>
    <mergeCell ref="P18:T18"/>
    <mergeCell ref="U18:AC18"/>
    <mergeCell ref="AE18:AI18"/>
    <mergeCell ref="AJ18:AR18"/>
    <mergeCell ref="A19:E19"/>
    <mergeCell ref="F19:J19"/>
    <mergeCell ref="K19:L19"/>
    <mergeCell ref="M19:N19"/>
    <mergeCell ref="P19:T19"/>
    <mergeCell ref="U19:Y19"/>
    <mergeCell ref="Z19:AA19"/>
    <mergeCell ref="AB19:AC19"/>
    <mergeCell ref="AE19:AI19"/>
    <mergeCell ref="AJ19:AN19"/>
    <mergeCell ref="AO19:AP19"/>
    <mergeCell ref="AQ19:AR19"/>
    <mergeCell ref="A20:B20"/>
    <mergeCell ref="C20:E20"/>
    <mergeCell ref="K20:L20"/>
    <mergeCell ref="M20:N20"/>
    <mergeCell ref="P20:Q20"/>
    <mergeCell ref="R20:T20"/>
    <mergeCell ref="F20:G20"/>
    <mergeCell ref="I20:J20"/>
    <mergeCell ref="AQ20:AR20"/>
    <mergeCell ref="AM20:AN20"/>
    <mergeCell ref="A21:B21"/>
    <mergeCell ref="C21:E21"/>
    <mergeCell ref="K21:L21"/>
    <mergeCell ref="M21:N21"/>
    <mergeCell ref="P21:Q21"/>
    <mergeCell ref="R21:T21"/>
    <mergeCell ref="F21:G21"/>
    <mergeCell ref="I21:J21"/>
    <mergeCell ref="AE21:AF21"/>
    <mergeCell ref="AG21:AI21"/>
    <mergeCell ref="AO21:AP21"/>
    <mergeCell ref="X21:Y21"/>
    <mergeCell ref="U21:V21"/>
    <mergeCell ref="AQ21:AR21"/>
    <mergeCell ref="AM21:AN21"/>
    <mergeCell ref="A22:B22"/>
    <mergeCell ref="C22:E22"/>
    <mergeCell ref="K22:L22"/>
    <mergeCell ref="M22:N22"/>
    <mergeCell ref="P22:Q22"/>
    <mergeCell ref="R22:T22"/>
    <mergeCell ref="F22:G22"/>
    <mergeCell ref="I22:J22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3:B23"/>
    <mergeCell ref="C23:E23"/>
    <mergeCell ref="K23:L23"/>
    <mergeCell ref="M23:N23"/>
    <mergeCell ref="P23:Q23"/>
    <mergeCell ref="R23:T23"/>
    <mergeCell ref="F23:G23"/>
    <mergeCell ref="I23:J23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4:B24"/>
    <mergeCell ref="C24:E24"/>
    <mergeCell ref="K24:L24"/>
    <mergeCell ref="M24:N24"/>
    <mergeCell ref="P24:Q24"/>
    <mergeCell ref="R24:T24"/>
    <mergeCell ref="F24:G24"/>
    <mergeCell ref="I24:J24"/>
    <mergeCell ref="Z26:AA26"/>
    <mergeCell ref="AB26:AC26"/>
    <mergeCell ref="AE26:AF26"/>
    <mergeCell ref="Z24:AA24"/>
    <mergeCell ref="AQ24:AR24"/>
    <mergeCell ref="A25:B25"/>
    <mergeCell ref="C25:E25"/>
    <mergeCell ref="K25:L25"/>
    <mergeCell ref="M25:N25"/>
    <mergeCell ref="P25:Q25"/>
    <mergeCell ref="AB25:AC25"/>
    <mergeCell ref="AE25:AF25"/>
    <mergeCell ref="AG26:AI26"/>
    <mergeCell ref="AO26:AP26"/>
    <mergeCell ref="AE24:AF24"/>
    <mergeCell ref="AG24:AI24"/>
    <mergeCell ref="AO24:AP24"/>
    <mergeCell ref="AG25:AI25"/>
    <mergeCell ref="AO25:AP25"/>
    <mergeCell ref="AB24:AC24"/>
    <mergeCell ref="AQ26:AR26"/>
    <mergeCell ref="AQ25:AR25"/>
    <mergeCell ref="A26:B26"/>
    <mergeCell ref="C26:E26"/>
    <mergeCell ref="K26:L26"/>
    <mergeCell ref="M26:N26"/>
    <mergeCell ref="P26:Q26"/>
    <mergeCell ref="R26:T26"/>
    <mergeCell ref="R25:T25"/>
    <mergeCell ref="Z25:AA25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">
      <selection activeCell="AS16" sqref="AS16"/>
    </sheetView>
  </sheetViews>
  <sheetFormatPr defaultColWidth="3.00390625" defaultRowHeight="36.75" customHeight="1"/>
  <cols>
    <col min="1" max="4" width="3.00390625" style="26" customWidth="1"/>
    <col min="5" max="5" width="4.00390625" style="26" bestFit="1" customWidth="1"/>
    <col min="6" max="9" width="3.00390625" style="26" customWidth="1"/>
    <col min="10" max="10" width="4.00390625" style="26" bestFit="1" customWidth="1"/>
    <col min="1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22" width="3.00390625" style="26" customWidth="1"/>
    <col min="23" max="23" width="4.00390625" style="26" bestFit="1" customWidth="1"/>
    <col min="24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Ｃ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143</v>
      </c>
      <c r="C8" s="153"/>
      <c r="D8" s="153"/>
      <c r="E8" s="154" t="str">
        <f>B9</f>
        <v>馬淵</v>
      </c>
      <c r="F8" s="154"/>
      <c r="G8" s="154"/>
      <c r="H8" s="155" t="str">
        <f>B10</f>
        <v>日野</v>
      </c>
      <c r="I8" s="155"/>
      <c r="J8" s="155"/>
      <c r="K8" s="155" t="str">
        <f>B11</f>
        <v>金城Ａ</v>
      </c>
      <c r="L8" s="155"/>
      <c r="M8" s="155"/>
      <c r="N8" s="155" t="str">
        <f>B12</f>
        <v>玉園</v>
      </c>
      <c r="O8" s="155"/>
      <c r="P8" s="155"/>
      <c r="Q8" s="156" t="str">
        <f>B13</f>
        <v>彦根Ｂ</v>
      </c>
      <c r="R8" s="156"/>
      <c r="S8" s="156"/>
      <c r="T8" s="156" t="str">
        <f>B14</f>
        <v>八日市北</v>
      </c>
      <c r="U8" s="156"/>
      <c r="V8" s="156"/>
      <c r="W8" s="160" t="str">
        <f>B15</f>
        <v>愛知Ｂ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158" t="s">
        <v>75</v>
      </c>
      <c r="C9" s="158"/>
      <c r="D9" s="158"/>
      <c r="E9" s="135"/>
      <c r="F9" s="136"/>
      <c r="G9" s="137"/>
      <c r="H9" s="138">
        <v>1</v>
      </c>
      <c r="I9" s="136" t="str">
        <f>IF(H9="","-",IF(H9&gt;J9,"○",IF(H9=J9,"△","●")))</f>
        <v>●</v>
      </c>
      <c r="J9" s="137">
        <v>3</v>
      </c>
      <c r="K9" s="138">
        <v>1</v>
      </c>
      <c r="L9" s="136" t="str">
        <f>IF(K9="","-",IF(K9&gt;M9,"○",IF(K9=M9,"△","●")))</f>
        <v>●</v>
      </c>
      <c r="M9" s="137">
        <v>13</v>
      </c>
      <c r="N9" s="138">
        <v>2</v>
      </c>
      <c r="O9" s="136" t="str">
        <f>IF(N9="","-",IF(N9&gt;P9,"○",IF(N9=P9,"△","●")))</f>
        <v>○</v>
      </c>
      <c r="P9" s="137">
        <v>1</v>
      </c>
      <c r="Q9" s="138">
        <v>3</v>
      </c>
      <c r="R9" s="136" t="str">
        <f>IF(Q9="","-",IF(Q9&gt;S9,"○",IF(Q9=S9,"△","●")))</f>
        <v>○</v>
      </c>
      <c r="S9" s="136">
        <v>2</v>
      </c>
      <c r="T9" s="138">
        <v>4</v>
      </c>
      <c r="U9" s="136" t="str">
        <f>IF(T9="","-",IF(T9&gt;V9,"○",IF(T9=V9,"△","●")))</f>
        <v>○</v>
      </c>
      <c r="V9" s="136">
        <v>1</v>
      </c>
      <c r="W9" s="138">
        <v>3</v>
      </c>
      <c r="X9" s="136" t="str">
        <f aca="true" t="shared" si="0" ref="X9:X14">IF(W9="","-",IF(W9&gt;Y9,"○",IF(W9=Y9,"△","●")))</f>
        <v>○</v>
      </c>
      <c r="Y9" s="142">
        <v>1</v>
      </c>
      <c r="Z9" s="238">
        <f aca="true" t="shared" si="1" ref="Z9:Z14">COUNTIF(E9:Y9,"○")*3+COUNTIF(E9:Y9,"△")</f>
        <v>12</v>
      </c>
      <c r="AA9" s="239"/>
      <c r="AB9" s="240"/>
      <c r="AC9" s="241">
        <f>E9+H9+K9+N9+Q9+T9+W9</f>
        <v>14</v>
      </c>
      <c r="AD9" s="239"/>
      <c r="AE9" s="240"/>
      <c r="AF9" s="241">
        <f>G9+J9+M9+P9+S9+V9+Y9</f>
        <v>21</v>
      </c>
      <c r="AG9" s="239"/>
      <c r="AH9" s="240"/>
      <c r="AI9" s="241">
        <f>AC9-AF9</f>
        <v>-7</v>
      </c>
      <c r="AJ9" s="239"/>
      <c r="AK9" s="240"/>
      <c r="AL9" s="241">
        <v>4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98</v>
      </c>
      <c r="C10" s="159"/>
      <c r="D10" s="159"/>
      <c r="E10" s="139">
        <v>3</v>
      </c>
      <c r="F10" s="134" t="str">
        <f aca="true" t="shared" si="2" ref="F10:F15">IF(E10="","-",IF(E10&gt;G10,"○",IF(E10=G10,"△","●")))</f>
        <v>○</v>
      </c>
      <c r="G10" s="140">
        <v>1</v>
      </c>
      <c r="H10" s="141"/>
      <c r="I10" s="134"/>
      <c r="J10" s="140"/>
      <c r="K10" s="141">
        <v>1</v>
      </c>
      <c r="L10" s="134" t="str">
        <f>IF(K10="","-",IF(K10&gt;M10,"○",IF(K10=M10,"△","●")))</f>
        <v>●</v>
      </c>
      <c r="M10" s="140">
        <v>6</v>
      </c>
      <c r="N10" s="141">
        <v>0</v>
      </c>
      <c r="O10" s="134" t="str">
        <f>IF(N10="","-",IF(N10&gt;P10,"○",IF(N10=P10,"△","●")))</f>
        <v>●</v>
      </c>
      <c r="P10" s="140">
        <v>3</v>
      </c>
      <c r="Q10" s="141">
        <v>4</v>
      </c>
      <c r="R10" s="134" t="str">
        <f>IF(Q10="","-",IF(Q10&gt;S10,"○",IF(Q10=S10,"△","●")))</f>
        <v>○</v>
      </c>
      <c r="S10" s="134">
        <v>2</v>
      </c>
      <c r="T10" s="141">
        <v>13</v>
      </c>
      <c r="U10" s="134" t="str">
        <f>IF(T10="","-",IF(T10&gt;V10,"○",IF(T10=V10,"△","●")))</f>
        <v>○</v>
      </c>
      <c r="V10" s="134">
        <v>0</v>
      </c>
      <c r="W10" s="141">
        <v>1</v>
      </c>
      <c r="X10" s="134" t="str">
        <f t="shared" si="0"/>
        <v>○</v>
      </c>
      <c r="Y10" s="143">
        <v>0</v>
      </c>
      <c r="Z10" s="243">
        <f t="shared" si="1"/>
        <v>12</v>
      </c>
      <c r="AA10" s="235"/>
      <c r="AB10" s="244"/>
      <c r="AC10" s="234">
        <f aca="true" t="shared" si="3" ref="AC10:AC15">E10+H10+K10+N10+Q10+T10+W10</f>
        <v>22</v>
      </c>
      <c r="AD10" s="235"/>
      <c r="AE10" s="244"/>
      <c r="AF10" s="175">
        <f aca="true" t="shared" si="4" ref="AF10:AF15">G10+J10+M10+P10+S10+V10+Y10</f>
        <v>12</v>
      </c>
      <c r="AG10" s="176"/>
      <c r="AH10" s="177"/>
      <c r="AI10" s="176">
        <f aca="true" t="shared" si="5" ref="AI10:AI15">AC10-AF10</f>
        <v>10</v>
      </c>
      <c r="AJ10" s="176"/>
      <c r="AK10" s="177"/>
      <c r="AL10" s="234">
        <v>2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136</v>
      </c>
      <c r="B11" s="159" t="s">
        <v>141</v>
      </c>
      <c r="C11" s="159"/>
      <c r="D11" s="159"/>
      <c r="E11" s="139">
        <v>13</v>
      </c>
      <c r="F11" s="134" t="str">
        <f t="shared" si="2"/>
        <v>○</v>
      </c>
      <c r="G11" s="140">
        <v>1</v>
      </c>
      <c r="H11" s="141">
        <v>6</v>
      </c>
      <c r="I11" s="134" t="str">
        <f>IF(H11="","-",IF(H11&gt;J11,"○",IF(H11=J11,"△","●")))</f>
        <v>○</v>
      </c>
      <c r="J11" s="140">
        <v>1</v>
      </c>
      <c r="K11" s="141"/>
      <c r="L11" s="134"/>
      <c r="M11" s="140"/>
      <c r="N11" s="141">
        <v>7</v>
      </c>
      <c r="O11" s="134" t="str">
        <f>IF(N11="","-",IF(N11&gt;P11,"○",IF(N11=P11,"△","●")))</f>
        <v>○</v>
      </c>
      <c r="P11" s="140">
        <v>0</v>
      </c>
      <c r="Q11" s="141">
        <v>6</v>
      </c>
      <c r="R11" s="134" t="str">
        <f>IF(Q11="","-",IF(Q11&gt;S11,"○",IF(Q11=S11,"△","●")))</f>
        <v>○</v>
      </c>
      <c r="S11" s="134">
        <v>0</v>
      </c>
      <c r="T11" s="141">
        <v>8</v>
      </c>
      <c r="U11" s="134" t="str">
        <f>IF(T11="","-",IF(T11&gt;V11,"○",IF(T11=V11,"△","●")))</f>
        <v>○</v>
      </c>
      <c r="V11" s="134">
        <v>1</v>
      </c>
      <c r="W11" s="141">
        <v>17</v>
      </c>
      <c r="X11" s="134" t="str">
        <f t="shared" si="0"/>
        <v>○</v>
      </c>
      <c r="Y11" s="143">
        <v>0</v>
      </c>
      <c r="Z11" s="243">
        <f t="shared" si="1"/>
        <v>18</v>
      </c>
      <c r="AA11" s="235"/>
      <c r="AB11" s="244"/>
      <c r="AC11" s="175">
        <f t="shared" si="3"/>
        <v>57</v>
      </c>
      <c r="AD11" s="176"/>
      <c r="AE11" s="177"/>
      <c r="AF11" s="175">
        <f t="shared" si="4"/>
        <v>3</v>
      </c>
      <c r="AG11" s="176"/>
      <c r="AH11" s="177"/>
      <c r="AI11" s="176">
        <f t="shared" si="5"/>
        <v>54</v>
      </c>
      <c r="AJ11" s="176"/>
      <c r="AK11" s="177"/>
      <c r="AL11" s="234">
        <v>1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159" t="s">
        <v>142</v>
      </c>
      <c r="C12" s="159"/>
      <c r="D12" s="159"/>
      <c r="E12" s="139">
        <v>1</v>
      </c>
      <c r="F12" s="134" t="str">
        <f t="shared" si="2"/>
        <v>●</v>
      </c>
      <c r="G12" s="140">
        <v>2</v>
      </c>
      <c r="H12" s="141">
        <v>3</v>
      </c>
      <c r="I12" s="134" t="str">
        <f>IF(H12="","-",IF(H12&gt;J12,"○",IF(H12=J12,"△","●")))</f>
        <v>○</v>
      </c>
      <c r="J12" s="140">
        <v>0</v>
      </c>
      <c r="K12" s="141">
        <v>0</v>
      </c>
      <c r="L12" s="134" t="str">
        <f>IF(K12="","-",IF(K12&gt;M12,"○",IF(K12=M12,"△","●")))</f>
        <v>●</v>
      </c>
      <c r="M12" s="140">
        <v>7</v>
      </c>
      <c r="N12" s="141"/>
      <c r="O12" s="134"/>
      <c r="P12" s="140"/>
      <c r="Q12" s="141">
        <v>7</v>
      </c>
      <c r="R12" s="134" t="str">
        <f>IF(Q12="","-",IF(Q12&gt;S12,"○",IF(Q12=S12,"△","●")))</f>
        <v>○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1</v>
      </c>
      <c r="W12" s="141">
        <v>2</v>
      </c>
      <c r="X12" s="134" t="str">
        <f t="shared" si="0"/>
        <v>○</v>
      </c>
      <c r="Y12" s="143">
        <v>0</v>
      </c>
      <c r="Z12" s="243">
        <f t="shared" si="1"/>
        <v>12</v>
      </c>
      <c r="AA12" s="235"/>
      <c r="AB12" s="244"/>
      <c r="AC12" s="175">
        <f t="shared" si="3"/>
        <v>16</v>
      </c>
      <c r="AD12" s="176"/>
      <c r="AE12" s="177"/>
      <c r="AF12" s="175">
        <f t="shared" si="4"/>
        <v>11</v>
      </c>
      <c r="AG12" s="176"/>
      <c r="AH12" s="177"/>
      <c r="AI12" s="176">
        <f t="shared" si="5"/>
        <v>5</v>
      </c>
      <c r="AJ12" s="176"/>
      <c r="AK12" s="177"/>
      <c r="AL12" s="234">
        <v>3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92</v>
      </c>
      <c r="C13" s="159"/>
      <c r="D13" s="159"/>
      <c r="E13" s="139">
        <v>2</v>
      </c>
      <c r="F13" s="134" t="str">
        <f t="shared" si="2"/>
        <v>●</v>
      </c>
      <c r="G13" s="140">
        <v>3</v>
      </c>
      <c r="H13" s="141">
        <v>2</v>
      </c>
      <c r="I13" s="134" t="str">
        <f>IF(H13="","-",IF(H13&gt;J13,"○",IF(H13=J13,"△","●")))</f>
        <v>●</v>
      </c>
      <c r="J13" s="140">
        <v>4</v>
      </c>
      <c r="K13" s="141">
        <v>0</v>
      </c>
      <c r="L13" s="134" t="str">
        <f>IF(K13="","-",IF(K13&gt;M13,"○",IF(K13=M13,"△","●")))</f>
        <v>●</v>
      </c>
      <c r="M13" s="140">
        <v>6</v>
      </c>
      <c r="N13" s="141">
        <v>1</v>
      </c>
      <c r="O13" s="134" t="str">
        <f>IF(N13="","-",IF(N13&gt;P13,"○",IF(N13=P13,"△","●")))</f>
        <v>●</v>
      </c>
      <c r="P13" s="140">
        <v>7</v>
      </c>
      <c r="Q13" s="141"/>
      <c r="R13" s="134"/>
      <c r="S13" s="134"/>
      <c r="T13" s="141">
        <v>0</v>
      </c>
      <c r="U13" s="134" t="str">
        <f>IF(T13="","-",IF(T13&gt;V13,"○",IF(T13=V13,"△","●")))</f>
        <v>●</v>
      </c>
      <c r="V13" s="134">
        <v>2</v>
      </c>
      <c r="W13" s="141">
        <v>2</v>
      </c>
      <c r="X13" s="134" t="str">
        <f t="shared" si="0"/>
        <v>○</v>
      </c>
      <c r="Y13" s="143">
        <v>1</v>
      </c>
      <c r="Z13" s="243">
        <f t="shared" si="1"/>
        <v>3</v>
      </c>
      <c r="AA13" s="235"/>
      <c r="AB13" s="244"/>
      <c r="AC13" s="175">
        <f t="shared" si="3"/>
        <v>7</v>
      </c>
      <c r="AD13" s="176"/>
      <c r="AE13" s="177"/>
      <c r="AF13" s="175">
        <f t="shared" si="4"/>
        <v>23</v>
      </c>
      <c r="AG13" s="176"/>
      <c r="AH13" s="177"/>
      <c r="AI13" s="176">
        <f t="shared" si="5"/>
        <v>-16</v>
      </c>
      <c r="AJ13" s="176"/>
      <c r="AK13" s="177"/>
      <c r="AL13" s="234">
        <v>5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74</v>
      </c>
      <c r="C14" s="159"/>
      <c r="D14" s="159"/>
      <c r="E14" s="139">
        <v>1</v>
      </c>
      <c r="F14" s="134" t="str">
        <f t="shared" si="2"/>
        <v>●</v>
      </c>
      <c r="G14" s="140">
        <v>4</v>
      </c>
      <c r="H14" s="141">
        <v>0</v>
      </c>
      <c r="I14" s="134" t="str">
        <f>IF(H14="","-",IF(H14&gt;J14,"○",IF(H14=J14,"△","●")))</f>
        <v>●</v>
      </c>
      <c r="J14" s="140">
        <v>13</v>
      </c>
      <c r="K14" s="141">
        <v>1</v>
      </c>
      <c r="L14" s="134" t="str">
        <f>IF(K14="","-",IF(K14&gt;M14,"○",IF(K14=M14,"△","●")))</f>
        <v>●</v>
      </c>
      <c r="M14" s="140">
        <v>8</v>
      </c>
      <c r="N14" s="141">
        <v>1</v>
      </c>
      <c r="O14" s="134" t="str">
        <f>IF(N14="","-",IF(N14&gt;P14,"○",IF(N14=P14,"△","●")))</f>
        <v>●</v>
      </c>
      <c r="P14" s="140">
        <v>3</v>
      </c>
      <c r="Q14" s="141">
        <v>2</v>
      </c>
      <c r="R14" s="134" t="str">
        <f>IF(Q14="","-",IF(Q14&gt;S14,"○",IF(Q14=S14,"△","●")))</f>
        <v>○</v>
      </c>
      <c r="S14" s="134">
        <v>0</v>
      </c>
      <c r="T14" s="141"/>
      <c r="U14" s="134"/>
      <c r="V14" s="134"/>
      <c r="W14" s="141">
        <v>1</v>
      </c>
      <c r="X14" s="134" t="str">
        <f t="shared" si="0"/>
        <v>●</v>
      </c>
      <c r="Y14" s="143">
        <v>3</v>
      </c>
      <c r="Z14" s="243">
        <f t="shared" si="1"/>
        <v>3</v>
      </c>
      <c r="AA14" s="235"/>
      <c r="AB14" s="244"/>
      <c r="AC14" s="175">
        <f t="shared" si="3"/>
        <v>6</v>
      </c>
      <c r="AD14" s="176"/>
      <c r="AE14" s="177"/>
      <c r="AF14" s="175">
        <f t="shared" si="4"/>
        <v>31</v>
      </c>
      <c r="AG14" s="176"/>
      <c r="AH14" s="177"/>
      <c r="AI14" s="176">
        <f t="shared" si="5"/>
        <v>-25</v>
      </c>
      <c r="AJ14" s="176"/>
      <c r="AK14" s="177"/>
      <c r="AL14" s="234">
        <v>7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99</v>
      </c>
      <c r="C15" s="162"/>
      <c r="D15" s="162"/>
      <c r="E15" s="144">
        <v>1</v>
      </c>
      <c r="F15" s="145" t="str">
        <f t="shared" si="2"/>
        <v>●</v>
      </c>
      <c r="G15" s="146">
        <v>3</v>
      </c>
      <c r="H15" s="147">
        <v>0</v>
      </c>
      <c r="I15" s="145" t="str">
        <f>IF(H15="","-",IF(H15&gt;J15,"○",IF(H15=J15,"△","●")))</f>
        <v>●</v>
      </c>
      <c r="J15" s="146">
        <v>1</v>
      </c>
      <c r="K15" s="147">
        <v>0</v>
      </c>
      <c r="L15" s="145" t="str">
        <f>IF(K15="","-",IF(K15&gt;M15,"○",IF(K15=M15,"△","●")))</f>
        <v>●</v>
      </c>
      <c r="M15" s="146">
        <v>17</v>
      </c>
      <c r="N15" s="147">
        <v>0</v>
      </c>
      <c r="O15" s="145" t="str">
        <f>IF(N15="","-",IF(N15&gt;P15,"○",IF(N15=P15,"△","●")))</f>
        <v>●</v>
      </c>
      <c r="P15" s="146">
        <v>2</v>
      </c>
      <c r="Q15" s="147">
        <v>1</v>
      </c>
      <c r="R15" s="145" t="str">
        <f>IF(Q15="","-",IF(Q15&gt;S15,"○",IF(Q15=S15,"△","●")))</f>
        <v>●</v>
      </c>
      <c r="S15" s="145">
        <v>2</v>
      </c>
      <c r="T15" s="147">
        <v>3</v>
      </c>
      <c r="U15" s="145" t="str">
        <f>IF(T15="","-",IF(T15&gt;V15,"○",IF(T15=V15,"△","●")))</f>
        <v>○</v>
      </c>
      <c r="V15" s="145">
        <v>1</v>
      </c>
      <c r="W15" s="147"/>
      <c r="X15" s="145"/>
      <c r="Y15" s="148"/>
      <c r="Z15" s="252">
        <f>COUNTIF(E15:Y15,"○")*3+COUNTIF(E15:Y15,"△")</f>
        <v>3</v>
      </c>
      <c r="AA15" s="173"/>
      <c r="AB15" s="174"/>
      <c r="AC15" s="172">
        <f t="shared" si="3"/>
        <v>5</v>
      </c>
      <c r="AD15" s="173"/>
      <c r="AE15" s="174"/>
      <c r="AF15" s="172">
        <f t="shared" si="4"/>
        <v>26</v>
      </c>
      <c r="AG15" s="173"/>
      <c r="AH15" s="174"/>
      <c r="AI15" s="173">
        <f t="shared" si="5"/>
        <v>-21</v>
      </c>
      <c r="AJ15" s="173"/>
      <c r="AK15" s="174"/>
      <c r="AL15" s="172">
        <v>6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149" t="s">
        <v>193</v>
      </c>
      <c r="B16" s="150"/>
      <c r="C16" s="150"/>
      <c r="D16" s="151"/>
      <c r="E16" s="149" t="s">
        <v>195</v>
      </c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50" t="s">
        <v>26</v>
      </c>
      <c r="Q16" s="149"/>
      <c r="R16" s="149"/>
      <c r="S16" s="149"/>
      <c r="T16" s="149" t="s">
        <v>121</v>
      </c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194</v>
      </c>
      <c r="AF16" s="149"/>
      <c r="AG16" s="149"/>
      <c r="AH16" s="149"/>
      <c r="AI16" s="149" t="s">
        <v>123</v>
      </c>
      <c r="AJ16" s="149"/>
      <c r="AK16" s="149"/>
      <c r="AL16" s="149"/>
      <c r="AM16" s="149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144</v>
      </c>
      <c r="G17" s="250"/>
      <c r="H17" s="250"/>
      <c r="I17" s="250"/>
      <c r="J17" s="250"/>
      <c r="K17" s="250"/>
      <c r="L17" s="250"/>
      <c r="M17" s="250"/>
      <c r="N17" s="251"/>
      <c r="P17" s="163" t="s">
        <v>68</v>
      </c>
      <c r="Q17" s="164"/>
      <c r="R17" s="164"/>
      <c r="S17" s="164"/>
      <c r="T17" s="164"/>
      <c r="U17" s="164" t="s">
        <v>145</v>
      </c>
      <c r="V17" s="250"/>
      <c r="W17" s="250"/>
      <c r="X17" s="250"/>
      <c r="Y17" s="250"/>
      <c r="Z17" s="250"/>
      <c r="AA17" s="250"/>
      <c r="AB17" s="250"/>
      <c r="AC17" s="251"/>
      <c r="AE17" s="163" t="s">
        <v>68</v>
      </c>
      <c r="AF17" s="164"/>
      <c r="AG17" s="164"/>
      <c r="AH17" s="164"/>
      <c r="AI17" s="164"/>
      <c r="AJ17" s="255" t="s">
        <v>225</v>
      </c>
      <c r="AK17" s="255"/>
      <c r="AL17" s="255"/>
      <c r="AM17" s="255"/>
      <c r="AN17" s="255"/>
      <c r="AO17" s="255"/>
      <c r="AP17" s="255"/>
      <c r="AQ17" s="255"/>
      <c r="AR17" s="256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146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203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204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249" t="str">
        <f aca="true" t="shared" si="6" ref="F20:F25">B10</f>
        <v>日野</v>
      </c>
      <c r="G20" s="199"/>
      <c r="H20" s="93" t="s">
        <v>30</v>
      </c>
      <c r="I20" s="199" t="str">
        <f>B15</f>
        <v>愛知Ｂ</v>
      </c>
      <c r="J20" s="200"/>
      <c r="K20" s="188" t="str">
        <f>B11</f>
        <v>金城Ａ</v>
      </c>
      <c r="L20" s="188"/>
      <c r="M20" s="188" t="str">
        <f>B9</f>
        <v>馬淵</v>
      </c>
      <c r="N20" s="189"/>
      <c r="O20" s="94"/>
      <c r="P20" s="195" t="s">
        <v>20</v>
      </c>
      <c r="Q20" s="196"/>
      <c r="R20" s="186">
        <v>0.3958333333333333</v>
      </c>
      <c r="S20" s="186"/>
      <c r="T20" s="186"/>
      <c r="U20" s="197" t="str">
        <f>B11</f>
        <v>金城Ａ</v>
      </c>
      <c r="V20" s="198"/>
      <c r="W20" s="93" t="s">
        <v>30</v>
      </c>
      <c r="X20" s="198" t="str">
        <f>B14</f>
        <v>八日市北</v>
      </c>
      <c r="Y20" s="237"/>
      <c r="Z20" s="188" t="str">
        <f>B12</f>
        <v>玉園</v>
      </c>
      <c r="AA20" s="188"/>
      <c r="AB20" s="187" t="str">
        <f>B15</f>
        <v>愛知Ｂ</v>
      </c>
      <c r="AC20" s="204"/>
      <c r="AD20" s="94"/>
      <c r="AE20" s="195" t="s">
        <v>22</v>
      </c>
      <c r="AF20" s="196"/>
      <c r="AG20" s="186">
        <v>0.3958333333333333</v>
      </c>
      <c r="AH20" s="186"/>
      <c r="AI20" s="186"/>
      <c r="AJ20" s="197" t="str">
        <f>B12</f>
        <v>玉園</v>
      </c>
      <c r="AK20" s="198"/>
      <c r="AL20" s="93" t="s">
        <v>30</v>
      </c>
      <c r="AM20" s="198" t="str">
        <f>B13</f>
        <v>彦根Ｂ</v>
      </c>
      <c r="AN20" s="237"/>
      <c r="AO20" s="187" t="str">
        <f>AJ21</f>
        <v>愛知Ｂ</v>
      </c>
      <c r="AP20" s="187"/>
      <c r="AQ20" s="188" t="str">
        <f>AM21</f>
        <v>馬淵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208" t="str">
        <f t="shared" si="6"/>
        <v>金城Ａ</v>
      </c>
      <c r="G21" s="209"/>
      <c r="H21" s="93" t="s">
        <v>30</v>
      </c>
      <c r="I21" s="209" t="str">
        <f aca="true" t="shared" si="7" ref="I21:I26">B9</f>
        <v>馬淵</v>
      </c>
      <c r="J21" s="210"/>
      <c r="K21" s="188" t="str">
        <f>B10</f>
        <v>日野</v>
      </c>
      <c r="L21" s="188"/>
      <c r="M21" s="187" t="str">
        <f>B15</f>
        <v>愛知Ｂ</v>
      </c>
      <c r="N21" s="204"/>
      <c r="O21" s="94"/>
      <c r="P21" s="205" t="s">
        <v>23</v>
      </c>
      <c r="Q21" s="206"/>
      <c r="R21" s="207">
        <v>0.4305555555555556</v>
      </c>
      <c r="S21" s="207"/>
      <c r="T21" s="207"/>
      <c r="U21" s="208" t="str">
        <f>B12</f>
        <v>玉園</v>
      </c>
      <c r="V21" s="209"/>
      <c r="W21" s="93" t="s">
        <v>30</v>
      </c>
      <c r="X21" s="217" t="str">
        <f>B15</f>
        <v>愛知Ｂ</v>
      </c>
      <c r="Y21" s="218"/>
      <c r="Z21" s="188" t="str">
        <f>B14</f>
        <v>八日市北</v>
      </c>
      <c r="AA21" s="188"/>
      <c r="AB21" s="188" t="str">
        <f>B11</f>
        <v>金城Ａ</v>
      </c>
      <c r="AC21" s="189"/>
      <c r="AD21" s="94"/>
      <c r="AE21" s="205" t="s">
        <v>15</v>
      </c>
      <c r="AF21" s="206"/>
      <c r="AG21" s="207">
        <v>0.4305555555555556</v>
      </c>
      <c r="AH21" s="207"/>
      <c r="AI21" s="207"/>
      <c r="AJ21" s="216" t="str">
        <f>B15</f>
        <v>愛知Ｂ</v>
      </c>
      <c r="AK21" s="217"/>
      <c r="AL21" s="93" t="s">
        <v>30</v>
      </c>
      <c r="AM21" s="209" t="str">
        <f>B9</f>
        <v>馬淵</v>
      </c>
      <c r="AN21" s="210"/>
      <c r="AO21" s="188" t="str">
        <f>AJ20</f>
        <v>玉園</v>
      </c>
      <c r="AP21" s="188"/>
      <c r="AQ21" s="188" t="str">
        <f>AM20</f>
        <v>彦根Ｂ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208" t="str">
        <f t="shared" si="6"/>
        <v>玉園</v>
      </c>
      <c r="G22" s="209"/>
      <c r="H22" s="93" t="s">
        <v>30</v>
      </c>
      <c r="I22" s="217" t="str">
        <f t="shared" si="7"/>
        <v>日野</v>
      </c>
      <c r="J22" s="218"/>
      <c r="K22" s="211" t="str">
        <f>B9</f>
        <v>馬淵</v>
      </c>
      <c r="L22" s="211"/>
      <c r="M22" s="211" t="str">
        <f>B14</f>
        <v>八日市北</v>
      </c>
      <c r="N22" s="212"/>
      <c r="O22" s="94"/>
      <c r="P22" s="205" t="s">
        <v>14</v>
      </c>
      <c r="Q22" s="206"/>
      <c r="R22" s="207">
        <v>0.46527777777777773</v>
      </c>
      <c r="S22" s="207"/>
      <c r="T22" s="207"/>
      <c r="U22" s="208" t="str">
        <f>B13</f>
        <v>彦根Ｂ</v>
      </c>
      <c r="V22" s="209"/>
      <c r="W22" s="93" t="s">
        <v>30</v>
      </c>
      <c r="X22" s="209" t="str">
        <f>B9</f>
        <v>馬淵</v>
      </c>
      <c r="Y22" s="210"/>
      <c r="Z22" s="213" t="str">
        <f>B15</f>
        <v>愛知Ｂ</v>
      </c>
      <c r="AA22" s="213"/>
      <c r="AB22" s="211" t="str">
        <f>B10</f>
        <v>日野</v>
      </c>
      <c r="AC22" s="212"/>
      <c r="AD22" s="94"/>
      <c r="AE22" s="205" t="s">
        <v>24</v>
      </c>
      <c r="AF22" s="206"/>
      <c r="AG22" s="207">
        <v>0.46527777777777773</v>
      </c>
      <c r="AH22" s="207"/>
      <c r="AI22" s="207"/>
      <c r="AJ22" s="208" t="str">
        <f>B13</f>
        <v>彦根Ｂ</v>
      </c>
      <c r="AK22" s="209"/>
      <c r="AL22" s="93" t="s">
        <v>30</v>
      </c>
      <c r="AM22" s="209" t="str">
        <f>B14</f>
        <v>八日市北</v>
      </c>
      <c r="AN22" s="210"/>
      <c r="AO22" s="211" t="str">
        <f>AM21</f>
        <v>馬淵</v>
      </c>
      <c r="AP22" s="211"/>
      <c r="AQ22" s="211" t="str">
        <f>B10</f>
        <v>日野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208" t="str">
        <f t="shared" si="6"/>
        <v>彦根Ｂ</v>
      </c>
      <c r="G23" s="209"/>
      <c r="H23" s="93" t="s">
        <v>30</v>
      </c>
      <c r="I23" s="209" t="str">
        <f t="shared" si="7"/>
        <v>金城Ａ</v>
      </c>
      <c r="J23" s="210"/>
      <c r="K23" s="211" t="str">
        <f>B12</f>
        <v>玉園</v>
      </c>
      <c r="L23" s="211"/>
      <c r="M23" s="211" t="str">
        <f>B10</f>
        <v>日野</v>
      </c>
      <c r="N23" s="212"/>
      <c r="O23" s="94"/>
      <c r="P23" s="205" t="s">
        <v>18</v>
      </c>
      <c r="Q23" s="206"/>
      <c r="R23" s="207">
        <v>0.5</v>
      </c>
      <c r="S23" s="207"/>
      <c r="T23" s="207"/>
      <c r="U23" s="208" t="str">
        <f>B14</f>
        <v>八日市北</v>
      </c>
      <c r="V23" s="209"/>
      <c r="W23" s="93" t="s">
        <v>30</v>
      </c>
      <c r="X23" s="217" t="str">
        <f>B10</f>
        <v>日野</v>
      </c>
      <c r="Y23" s="218"/>
      <c r="Z23" s="211" t="str">
        <f>B13</f>
        <v>彦根Ｂ</v>
      </c>
      <c r="AA23" s="211"/>
      <c r="AB23" s="211" t="str">
        <f>B9</f>
        <v>馬淵</v>
      </c>
      <c r="AC23" s="212"/>
      <c r="AD23" s="94"/>
      <c r="AE23" s="205" t="s">
        <v>19</v>
      </c>
      <c r="AF23" s="206"/>
      <c r="AG23" s="207">
        <v>0.5</v>
      </c>
      <c r="AH23" s="207"/>
      <c r="AI23" s="207"/>
      <c r="AJ23" s="208" t="str">
        <f>B11</f>
        <v>金城Ａ</v>
      </c>
      <c r="AK23" s="209"/>
      <c r="AL23" s="93" t="s">
        <v>30</v>
      </c>
      <c r="AM23" s="209" t="str">
        <f>B12</f>
        <v>玉園</v>
      </c>
      <c r="AN23" s="210"/>
      <c r="AO23" s="211" t="str">
        <f>AJ22</f>
        <v>彦根Ｂ</v>
      </c>
      <c r="AP23" s="211"/>
      <c r="AQ23" s="211" t="str">
        <f>AM22</f>
        <v>八日市北</v>
      </c>
      <c r="AR23" s="212"/>
    </row>
    <row r="24" spans="1:44" ht="36.75" customHeight="1">
      <c r="A24" s="201">
        <v>5</v>
      </c>
      <c r="B24" s="202"/>
      <c r="C24" s="203">
        <v>0.5347222222222222</v>
      </c>
      <c r="D24" s="203"/>
      <c r="E24" s="203"/>
      <c r="F24" s="208" t="str">
        <f t="shared" si="6"/>
        <v>八日市北</v>
      </c>
      <c r="G24" s="209"/>
      <c r="H24" s="88" t="s">
        <v>30</v>
      </c>
      <c r="I24" s="209" t="str">
        <f t="shared" si="7"/>
        <v>玉園</v>
      </c>
      <c r="J24" s="210"/>
      <c r="K24" s="211" t="str">
        <f>B13</f>
        <v>彦根Ｂ</v>
      </c>
      <c r="L24" s="211"/>
      <c r="M24" s="214" t="str">
        <f>B11</f>
        <v>金城Ａ</v>
      </c>
      <c r="N24" s="215"/>
      <c r="O24" s="94"/>
      <c r="P24" s="205" t="s">
        <v>21</v>
      </c>
      <c r="Q24" s="206"/>
      <c r="R24" s="207">
        <v>0.5347222222222222</v>
      </c>
      <c r="S24" s="207"/>
      <c r="T24" s="207"/>
      <c r="U24" s="216" t="str">
        <f>B15</f>
        <v>愛知Ｂ</v>
      </c>
      <c r="V24" s="217"/>
      <c r="W24" s="88" t="s">
        <v>30</v>
      </c>
      <c r="X24" s="209" t="str">
        <f>B11</f>
        <v>金城Ａ</v>
      </c>
      <c r="Y24" s="210"/>
      <c r="Z24" s="211" t="str">
        <f>B10</f>
        <v>日野</v>
      </c>
      <c r="AA24" s="211"/>
      <c r="AB24" s="214" t="str">
        <f>B14</f>
        <v>八日市北</v>
      </c>
      <c r="AC24" s="215"/>
      <c r="AD24" s="94"/>
      <c r="AE24" s="205" t="s">
        <v>12</v>
      </c>
      <c r="AF24" s="206"/>
      <c r="AG24" s="207">
        <v>0.5347222222222222</v>
      </c>
      <c r="AH24" s="207"/>
      <c r="AI24" s="207"/>
      <c r="AJ24" s="208" t="str">
        <f>B9</f>
        <v>馬淵</v>
      </c>
      <c r="AK24" s="209"/>
      <c r="AL24" s="88" t="s">
        <v>30</v>
      </c>
      <c r="AM24" s="217" t="str">
        <f>B10</f>
        <v>日野</v>
      </c>
      <c r="AN24" s="218"/>
      <c r="AO24" s="211" t="str">
        <f>AJ23</f>
        <v>金城Ａ</v>
      </c>
      <c r="AP24" s="211"/>
      <c r="AQ24" s="214" t="str">
        <f>AM23</f>
        <v>玉園</v>
      </c>
      <c r="AR24" s="215"/>
    </row>
    <row r="25" spans="1:44" ht="36.75" customHeight="1">
      <c r="A25" s="201">
        <v>6</v>
      </c>
      <c r="B25" s="202"/>
      <c r="C25" s="203">
        <v>0.5694444444444444</v>
      </c>
      <c r="D25" s="203"/>
      <c r="E25" s="203"/>
      <c r="F25" s="216" t="str">
        <f t="shared" si="6"/>
        <v>愛知Ｂ</v>
      </c>
      <c r="G25" s="217"/>
      <c r="H25" s="88" t="s">
        <v>30</v>
      </c>
      <c r="I25" s="209" t="str">
        <f t="shared" si="7"/>
        <v>彦根Ｂ</v>
      </c>
      <c r="J25" s="210"/>
      <c r="K25" s="211" t="str">
        <f>B14</f>
        <v>八日市北</v>
      </c>
      <c r="L25" s="211"/>
      <c r="M25" s="214" t="str">
        <f>B12</f>
        <v>玉園</v>
      </c>
      <c r="N25" s="215"/>
      <c r="O25" s="94"/>
      <c r="P25" s="205" t="s">
        <v>13</v>
      </c>
      <c r="Q25" s="206"/>
      <c r="R25" s="207">
        <v>0.5694444444444444</v>
      </c>
      <c r="S25" s="207"/>
      <c r="T25" s="207"/>
      <c r="U25" s="208" t="str">
        <f>B9</f>
        <v>馬淵</v>
      </c>
      <c r="V25" s="209"/>
      <c r="W25" s="88" t="s">
        <v>30</v>
      </c>
      <c r="X25" s="209" t="str">
        <f>B12</f>
        <v>玉園</v>
      </c>
      <c r="Y25" s="210"/>
      <c r="Z25" s="211" t="str">
        <f>B11</f>
        <v>金城Ａ</v>
      </c>
      <c r="AA25" s="211"/>
      <c r="AB25" s="214" t="str">
        <f>B13</f>
        <v>彦根Ｂ</v>
      </c>
      <c r="AC25" s="215"/>
      <c r="AD25" s="94"/>
      <c r="AE25" s="205" t="s">
        <v>25</v>
      </c>
      <c r="AF25" s="206"/>
      <c r="AG25" s="207">
        <v>0.5694444444444444</v>
      </c>
      <c r="AH25" s="207"/>
      <c r="AI25" s="207"/>
      <c r="AJ25" s="208" t="str">
        <f>B14</f>
        <v>八日市北</v>
      </c>
      <c r="AK25" s="209"/>
      <c r="AL25" s="88" t="s">
        <v>30</v>
      </c>
      <c r="AM25" s="217" t="str">
        <f>B15</f>
        <v>愛知Ｂ</v>
      </c>
      <c r="AN25" s="218"/>
      <c r="AO25" s="211" t="str">
        <f>AM24</f>
        <v>日野</v>
      </c>
      <c r="AP25" s="211"/>
      <c r="AQ25" s="214" t="str">
        <f>B11</f>
        <v>金城Ａ</v>
      </c>
      <c r="AR25" s="215"/>
    </row>
    <row r="26" spans="1:44" ht="36.75" customHeight="1" thickBot="1">
      <c r="A26" s="219">
        <v>7</v>
      </c>
      <c r="B26" s="220"/>
      <c r="C26" s="221">
        <v>0.6041666666666666</v>
      </c>
      <c r="D26" s="221"/>
      <c r="E26" s="221"/>
      <c r="F26" s="228" t="str">
        <f>B9</f>
        <v>馬淵</v>
      </c>
      <c r="G26" s="229"/>
      <c r="H26" s="95" t="s">
        <v>30</v>
      </c>
      <c r="I26" s="229" t="str">
        <f t="shared" si="7"/>
        <v>八日市北</v>
      </c>
      <c r="J26" s="230"/>
      <c r="K26" s="222" t="str">
        <f>B15</f>
        <v>愛知Ｂ</v>
      </c>
      <c r="L26" s="222"/>
      <c r="M26" s="223" t="str">
        <f>B13</f>
        <v>彦根Ｂ</v>
      </c>
      <c r="N26" s="224"/>
      <c r="O26" s="94"/>
      <c r="P26" s="225" t="s">
        <v>17</v>
      </c>
      <c r="Q26" s="226"/>
      <c r="R26" s="227">
        <v>0.6041666666666666</v>
      </c>
      <c r="S26" s="227"/>
      <c r="T26" s="227"/>
      <c r="U26" s="253" t="str">
        <f>B10</f>
        <v>日野</v>
      </c>
      <c r="V26" s="254"/>
      <c r="W26" s="95" t="s">
        <v>30</v>
      </c>
      <c r="X26" s="229" t="str">
        <f>B13</f>
        <v>彦根Ｂ</v>
      </c>
      <c r="Y26" s="230"/>
      <c r="Z26" s="231" t="str">
        <f>B9</f>
        <v>馬淵</v>
      </c>
      <c r="AA26" s="231"/>
      <c r="AB26" s="223" t="str">
        <f>B12</f>
        <v>玉園</v>
      </c>
      <c r="AC26" s="224"/>
      <c r="AD26" s="94"/>
      <c r="AE26" s="225" t="s">
        <v>16</v>
      </c>
      <c r="AF26" s="226"/>
      <c r="AG26" s="227">
        <v>0.6041666666666666</v>
      </c>
      <c r="AH26" s="227"/>
      <c r="AI26" s="227"/>
      <c r="AJ26" s="253" t="str">
        <f>B10</f>
        <v>日野</v>
      </c>
      <c r="AK26" s="254"/>
      <c r="AL26" s="95" t="s">
        <v>30</v>
      </c>
      <c r="AM26" s="229" t="str">
        <f>B11</f>
        <v>金城Ａ</v>
      </c>
      <c r="AN26" s="230"/>
      <c r="AO26" s="231" t="str">
        <f>AJ25</f>
        <v>八日市北</v>
      </c>
      <c r="AP26" s="231"/>
      <c r="AQ26" s="232" t="str">
        <f>AM25</f>
        <v>愛知Ｂ</v>
      </c>
      <c r="AR26" s="233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U26:V26"/>
    <mergeCell ref="X20:Y20"/>
    <mergeCell ref="X21:Y21"/>
    <mergeCell ref="X22:Y22"/>
    <mergeCell ref="X23:Y23"/>
    <mergeCell ref="X24:Y24"/>
    <mergeCell ref="X25:Y25"/>
    <mergeCell ref="X26:Y26"/>
    <mergeCell ref="U20:V20"/>
    <mergeCell ref="U21:V21"/>
    <mergeCell ref="U22:V22"/>
    <mergeCell ref="U23:V23"/>
    <mergeCell ref="U24:V24"/>
    <mergeCell ref="U25:V25"/>
    <mergeCell ref="Z26:AA26"/>
    <mergeCell ref="AB26:AC26"/>
    <mergeCell ref="Z25:AA25"/>
    <mergeCell ref="AB25:AC25"/>
    <mergeCell ref="Z24:AA24"/>
    <mergeCell ref="AB24:AC24"/>
    <mergeCell ref="AE26:AF26"/>
    <mergeCell ref="AG26:AI26"/>
    <mergeCell ref="AO26:AP26"/>
    <mergeCell ref="AQ26:AR26"/>
    <mergeCell ref="AJ26:AK26"/>
    <mergeCell ref="AM26:AN26"/>
    <mergeCell ref="A26:B26"/>
    <mergeCell ref="C26:E26"/>
    <mergeCell ref="K26:L26"/>
    <mergeCell ref="M26:N26"/>
    <mergeCell ref="P26:Q26"/>
    <mergeCell ref="R26:T26"/>
    <mergeCell ref="F26:G26"/>
    <mergeCell ref="I26:J26"/>
    <mergeCell ref="AE25:AF25"/>
    <mergeCell ref="AG25:AI25"/>
    <mergeCell ref="AO25:AP25"/>
    <mergeCell ref="AQ25:AR25"/>
    <mergeCell ref="AJ25:AK25"/>
    <mergeCell ref="AM25:AN25"/>
    <mergeCell ref="A25:B25"/>
    <mergeCell ref="C25:E25"/>
    <mergeCell ref="K25:L25"/>
    <mergeCell ref="M25:N25"/>
    <mergeCell ref="P25:Q25"/>
    <mergeCell ref="R25:T25"/>
    <mergeCell ref="F25:G25"/>
    <mergeCell ref="I25:J25"/>
    <mergeCell ref="AE24:AF24"/>
    <mergeCell ref="AG24:AI24"/>
    <mergeCell ref="AO24:AP24"/>
    <mergeCell ref="AQ24:AR24"/>
    <mergeCell ref="AJ24:AK24"/>
    <mergeCell ref="AM24:AN24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3:B23"/>
    <mergeCell ref="C23:E23"/>
    <mergeCell ref="K23:L23"/>
    <mergeCell ref="M23:N23"/>
    <mergeCell ref="P23:Q23"/>
    <mergeCell ref="R23:T23"/>
    <mergeCell ref="F23:G23"/>
    <mergeCell ref="I23:J23"/>
    <mergeCell ref="Z22:AA22"/>
    <mergeCell ref="AB22:AC22"/>
    <mergeCell ref="AE22:AF22"/>
    <mergeCell ref="AG22:AI22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F22:G22"/>
    <mergeCell ref="I22:J22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F21:G21"/>
    <mergeCell ref="I21:J21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0:B20"/>
    <mergeCell ref="C20:E20"/>
    <mergeCell ref="K20:L20"/>
    <mergeCell ref="M20:N20"/>
    <mergeCell ref="P20:Q20"/>
    <mergeCell ref="R20:T20"/>
    <mergeCell ref="F20:G20"/>
    <mergeCell ref="I20:J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6"/>
  <sheetViews>
    <sheetView zoomScalePageLayoutView="0" workbookViewId="0" topLeftCell="A10">
      <selection activeCell="AL16" sqref="AL16"/>
    </sheetView>
  </sheetViews>
  <sheetFormatPr defaultColWidth="3.00390625" defaultRowHeight="36.75" customHeight="1"/>
  <cols>
    <col min="1" max="12" width="3.00390625" style="26" customWidth="1"/>
    <col min="13" max="13" width="4.00390625" style="26" bestFit="1" customWidth="1"/>
    <col min="14" max="19" width="3.00390625" style="26" customWidth="1"/>
    <col min="20" max="20" width="4.00390625" style="26" bestFit="1" customWidth="1"/>
    <col min="2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119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Ｄ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147</v>
      </c>
      <c r="C8" s="153"/>
      <c r="D8" s="153"/>
      <c r="E8" s="154" t="str">
        <f>B9</f>
        <v>豊栄</v>
      </c>
      <c r="F8" s="154"/>
      <c r="G8" s="154"/>
      <c r="H8" s="155" t="str">
        <f>B10</f>
        <v>亀山Ｃ</v>
      </c>
      <c r="I8" s="155"/>
      <c r="J8" s="155"/>
      <c r="K8" s="155" t="str">
        <f>B11</f>
        <v>ジュニオールＡ</v>
      </c>
      <c r="L8" s="155"/>
      <c r="M8" s="155"/>
      <c r="N8" s="155" t="str">
        <f>B12</f>
        <v>桐原東Ａ</v>
      </c>
      <c r="O8" s="155"/>
      <c r="P8" s="155"/>
      <c r="Q8" s="156" t="str">
        <f>B13</f>
        <v>野洲Ａ</v>
      </c>
      <c r="R8" s="156"/>
      <c r="S8" s="156"/>
      <c r="T8" s="156" t="str">
        <f>B14</f>
        <v>ジュニオールＢ</v>
      </c>
      <c r="U8" s="156"/>
      <c r="V8" s="156"/>
      <c r="W8" s="160" t="str">
        <f>B15</f>
        <v>八幡</v>
      </c>
      <c r="X8" s="160"/>
      <c r="Y8" s="160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257" t="s">
        <v>76</v>
      </c>
      <c r="C9" s="257"/>
      <c r="D9" s="257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3</v>
      </c>
      <c r="L9" s="136" t="str">
        <f>IF(K9="","-",IF(K9&gt;M9,"○",IF(K9=M9,"△","●")))</f>
        <v>●</v>
      </c>
      <c r="M9" s="137">
        <v>6</v>
      </c>
      <c r="N9" s="138">
        <v>1</v>
      </c>
      <c r="O9" s="136" t="str">
        <f>IF(N9="","-",IF(N9&gt;P9,"○",IF(N9=P9,"△","●")))</f>
        <v>●</v>
      </c>
      <c r="P9" s="137">
        <v>4</v>
      </c>
      <c r="Q9" s="138">
        <v>2</v>
      </c>
      <c r="R9" s="136" t="str">
        <f>IF(Q9="","-",IF(Q9&gt;S9,"○",IF(Q9=S9,"△","●")))</f>
        <v>△</v>
      </c>
      <c r="S9" s="136">
        <v>2</v>
      </c>
      <c r="T9" s="138">
        <v>5</v>
      </c>
      <c r="U9" s="136" t="str">
        <f>IF(T9="","-",IF(T9&gt;V9,"○",IF(T9=V9,"△","●")))</f>
        <v>○</v>
      </c>
      <c r="V9" s="136">
        <v>0</v>
      </c>
      <c r="W9" s="138">
        <v>1</v>
      </c>
      <c r="X9" s="136" t="str">
        <f aca="true" t="shared" si="0" ref="X9:X14">IF(W9="","-",IF(W9&gt;Y9,"○",IF(W9=Y9,"△","●")))</f>
        <v>△</v>
      </c>
      <c r="Y9" s="142">
        <v>1</v>
      </c>
      <c r="Z9" s="238">
        <f aca="true" t="shared" si="1" ref="Z9:Z14">COUNTIF(E9:Y9,"○")*3+COUNTIF(E9:Y9,"△")</f>
        <v>8</v>
      </c>
      <c r="AA9" s="239"/>
      <c r="AB9" s="240"/>
      <c r="AC9" s="241">
        <f>E9+H9+K9+N9+Q9+T9+W9</f>
        <v>16</v>
      </c>
      <c r="AD9" s="239"/>
      <c r="AE9" s="240"/>
      <c r="AF9" s="241">
        <f>G9+J9+M9+P9+S9+V9+Y9</f>
        <v>13</v>
      </c>
      <c r="AG9" s="239"/>
      <c r="AH9" s="240"/>
      <c r="AI9" s="241">
        <f>AC9-AF9</f>
        <v>3</v>
      </c>
      <c r="AJ9" s="239"/>
      <c r="AK9" s="240"/>
      <c r="AL9" s="241">
        <v>4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91</v>
      </c>
      <c r="C10" s="159"/>
      <c r="D10" s="159"/>
      <c r="E10" s="139">
        <v>0</v>
      </c>
      <c r="F10" s="134" t="str">
        <f aca="true" t="shared" si="2" ref="F10:F15">IF(E10="","-",IF(E10&gt;G10,"○",IF(E10=G10,"△","●")))</f>
        <v>●</v>
      </c>
      <c r="G10" s="140">
        <v>4</v>
      </c>
      <c r="H10" s="141"/>
      <c r="I10" s="134"/>
      <c r="J10" s="140"/>
      <c r="K10" s="141">
        <v>0</v>
      </c>
      <c r="L10" s="134" t="str">
        <f>IF(K10="","-",IF(K10&gt;M10,"○",IF(K10=M10,"△","●")))</f>
        <v>●</v>
      </c>
      <c r="M10" s="140">
        <v>4</v>
      </c>
      <c r="N10" s="141">
        <v>0</v>
      </c>
      <c r="O10" s="134" t="str">
        <f>IF(N10="","-",IF(N10&gt;P10,"○",IF(N10=P10,"△","●")))</f>
        <v>●</v>
      </c>
      <c r="P10" s="140">
        <v>7</v>
      </c>
      <c r="Q10" s="141">
        <v>0</v>
      </c>
      <c r="R10" s="134" t="str">
        <f>IF(Q10="","-",IF(Q10&gt;S10,"○",IF(Q10=S10,"△","●")))</f>
        <v>●</v>
      </c>
      <c r="S10" s="134">
        <v>4</v>
      </c>
      <c r="T10" s="141">
        <v>1</v>
      </c>
      <c r="U10" s="134" t="str">
        <f>IF(T10="","-",IF(T10&gt;V10,"○",IF(T10=V10,"△","●")))</f>
        <v>△</v>
      </c>
      <c r="V10" s="134">
        <v>1</v>
      </c>
      <c r="W10" s="141">
        <v>0</v>
      </c>
      <c r="X10" s="134" t="str">
        <f t="shared" si="0"/>
        <v>●</v>
      </c>
      <c r="Y10" s="143">
        <v>5</v>
      </c>
      <c r="Z10" s="243">
        <f t="shared" si="1"/>
        <v>1</v>
      </c>
      <c r="AA10" s="235"/>
      <c r="AB10" s="244"/>
      <c r="AC10" s="234">
        <f aca="true" t="shared" si="3" ref="AC10:AC15">E10+H10+K10+N10+Q10+T10+W10</f>
        <v>1</v>
      </c>
      <c r="AD10" s="235"/>
      <c r="AE10" s="244"/>
      <c r="AF10" s="175">
        <f aca="true" t="shared" si="4" ref="AF10:AF15">G10+J10+M10+P10+S10+V10+Y10</f>
        <v>25</v>
      </c>
      <c r="AG10" s="176"/>
      <c r="AH10" s="177"/>
      <c r="AI10" s="176">
        <f aca="true" t="shared" si="5" ref="AI10:AI15">AC10-AF10</f>
        <v>-24</v>
      </c>
      <c r="AJ10" s="176"/>
      <c r="AK10" s="177"/>
      <c r="AL10" s="234">
        <v>7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 t="s">
        <v>136</v>
      </c>
      <c r="B11" s="159" t="s">
        <v>149</v>
      </c>
      <c r="C11" s="159"/>
      <c r="D11" s="159"/>
      <c r="E11" s="139">
        <v>6</v>
      </c>
      <c r="F11" s="134" t="str">
        <f t="shared" si="2"/>
        <v>○</v>
      </c>
      <c r="G11" s="140">
        <v>3</v>
      </c>
      <c r="H11" s="141">
        <v>4</v>
      </c>
      <c r="I11" s="134" t="str">
        <f>IF(H11="","-",IF(H11&gt;J11,"○",IF(H11=J11,"△","●")))</f>
        <v>○</v>
      </c>
      <c r="J11" s="140">
        <v>0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2</v>
      </c>
      <c r="Q11" s="141">
        <v>4</v>
      </c>
      <c r="R11" s="134" t="str">
        <f>IF(Q11="","-",IF(Q11&gt;S11,"○",IF(Q11=S11,"△","●")))</f>
        <v>○</v>
      </c>
      <c r="S11" s="134">
        <v>2</v>
      </c>
      <c r="T11" s="141">
        <v>10</v>
      </c>
      <c r="U11" s="134" t="str">
        <f>IF(T11="","-",IF(T11&gt;V11,"○",IF(T11=V11,"△","●")))</f>
        <v>○</v>
      </c>
      <c r="V11" s="134">
        <v>2</v>
      </c>
      <c r="W11" s="141">
        <v>2</v>
      </c>
      <c r="X11" s="134" t="str">
        <f t="shared" si="0"/>
        <v>○</v>
      </c>
      <c r="Y11" s="143">
        <v>1</v>
      </c>
      <c r="Z11" s="243">
        <f t="shared" si="1"/>
        <v>15</v>
      </c>
      <c r="AA11" s="235"/>
      <c r="AB11" s="244"/>
      <c r="AC11" s="175">
        <f t="shared" si="3"/>
        <v>26</v>
      </c>
      <c r="AD11" s="176"/>
      <c r="AE11" s="177"/>
      <c r="AF11" s="175">
        <f t="shared" si="4"/>
        <v>10</v>
      </c>
      <c r="AG11" s="176"/>
      <c r="AH11" s="177"/>
      <c r="AI11" s="176">
        <f t="shared" si="5"/>
        <v>16</v>
      </c>
      <c r="AJ11" s="176"/>
      <c r="AK11" s="177"/>
      <c r="AL11" s="234">
        <v>2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159" t="s">
        <v>97</v>
      </c>
      <c r="C12" s="159"/>
      <c r="D12" s="159"/>
      <c r="E12" s="139">
        <v>4</v>
      </c>
      <c r="F12" s="134" t="str">
        <f t="shared" si="2"/>
        <v>○</v>
      </c>
      <c r="G12" s="140">
        <v>1</v>
      </c>
      <c r="H12" s="141">
        <v>7</v>
      </c>
      <c r="I12" s="134" t="str">
        <f>IF(H12="","-",IF(H12&gt;J12,"○",IF(H12=J12,"△","●")))</f>
        <v>○</v>
      </c>
      <c r="J12" s="140">
        <v>0</v>
      </c>
      <c r="K12" s="141">
        <v>2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△</v>
      </c>
      <c r="S12" s="134">
        <v>0</v>
      </c>
      <c r="T12" s="141">
        <v>4</v>
      </c>
      <c r="U12" s="134" t="str">
        <f>IF(T12="","-",IF(T12&gt;V12,"○",IF(T12=V12,"△","●")))</f>
        <v>○</v>
      </c>
      <c r="V12" s="134">
        <v>0</v>
      </c>
      <c r="W12" s="141">
        <v>1</v>
      </c>
      <c r="X12" s="134" t="str">
        <f t="shared" si="0"/>
        <v>○</v>
      </c>
      <c r="Y12" s="143">
        <v>0</v>
      </c>
      <c r="Z12" s="243">
        <f t="shared" si="1"/>
        <v>16</v>
      </c>
      <c r="AA12" s="235"/>
      <c r="AB12" s="244"/>
      <c r="AC12" s="175">
        <f t="shared" si="3"/>
        <v>18</v>
      </c>
      <c r="AD12" s="176"/>
      <c r="AE12" s="177"/>
      <c r="AF12" s="175">
        <f t="shared" si="4"/>
        <v>1</v>
      </c>
      <c r="AG12" s="176"/>
      <c r="AH12" s="177"/>
      <c r="AI12" s="176">
        <f t="shared" si="5"/>
        <v>17</v>
      </c>
      <c r="AJ12" s="176"/>
      <c r="AK12" s="177"/>
      <c r="AL12" s="234">
        <v>1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258" t="s">
        <v>148</v>
      </c>
      <c r="C13" s="258"/>
      <c r="D13" s="258"/>
      <c r="E13" s="139">
        <v>2</v>
      </c>
      <c r="F13" s="134" t="str">
        <f t="shared" si="2"/>
        <v>△</v>
      </c>
      <c r="G13" s="140">
        <v>2</v>
      </c>
      <c r="H13" s="141">
        <v>4</v>
      </c>
      <c r="I13" s="134" t="str">
        <f>IF(H13="","-",IF(H13&gt;J13,"○",IF(H13=J13,"△","●")))</f>
        <v>○</v>
      </c>
      <c r="J13" s="140">
        <v>0</v>
      </c>
      <c r="K13" s="141">
        <v>2</v>
      </c>
      <c r="L13" s="134" t="str">
        <f>IF(K13="","-",IF(K13&gt;M13,"○",IF(K13=M13,"△","●")))</f>
        <v>●</v>
      </c>
      <c r="M13" s="140">
        <v>4</v>
      </c>
      <c r="N13" s="141">
        <v>0</v>
      </c>
      <c r="O13" s="134" t="str">
        <f>IF(N13="","-",IF(N13&gt;P13,"○",IF(N13=P13,"△","●")))</f>
        <v>△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141">
        <v>3</v>
      </c>
      <c r="X13" s="134" t="str">
        <f t="shared" si="0"/>
        <v>○</v>
      </c>
      <c r="Y13" s="143">
        <v>0</v>
      </c>
      <c r="Z13" s="243">
        <f t="shared" si="1"/>
        <v>11</v>
      </c>
      <c r="AA13" s="235"/>
      <c r="AB13" s="244"/>
      <c r="AC13" s="175">
        <f t="shared" si="3"/>
        <v>13</v>
      </c>
      <c r="AD13" s="176"/>
      <c r="AE13" s="177"/>
      <c r="AF13" s="175">
        <f t="shared" si="4"/>
        <v>6</v>
      </c>
      <c r="AG13" s="176"/>
      <c r="AH13" s="177"/>
      <c r="AI13" s="176">
        <f t="shared" si="5"/>
        <v>7</v>
      </c>
      <c r="AJ13" s="176"/>
      <c r="AK13" s="177"/>
      <c r="AL13" s="234">
        <v>3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150</v>
      </c>
      <c r="C14" s="159"/>
      <c r="D14" s="159"/>
      <c r="E14" s="139">
        <v>0</v>
      </c>
      <c r="F14" s="134" t="str">
        <f t="shared" si="2"/>
        <v>●</v>
      </c>
      <c r="G14" s="140">
        <v>5</v>
      </c>
      <c r="H14" s="141">
        <v>1</v>
      </c>
      <c r="I14" s="134" t="str">
        <f>IF(H14="","-",IF(H14&gt;J14,"○",IF(H14=J14,"△","●")))</f>
        <v>△</v>
      </c>
      <c r="J14" s="140">
        <v>1</v>
      </c>
      <c r="K14" s="141">
        <v>2</v>
      </c>
      <c r="L14" s="134" t="str">
        <f>IF(K14="","-",IF(K14&gt;M14,"○",IF(K14=M14,"△","●")))</f>
        <v>●</v>
      </c>
      <c r="M14" s="140">
        <v>10</v>
      </c>
      <c r="N14" s="141">
        <v>0</v>
      </c>
      <c r="O14" s="134" t="str">
        <f>IF(N14="","-",IF(N14&gt;P14,"○",IF(N14=P14,"△","●")))</f>
        <v>●</v>
      </c>
      <c r="P14" s="140">
        <v>4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141">
        <v>3</v>
      </c>
      <c r="X14" s="134" t="str">
        <f t="shared" si="0"/>
        <v>○</v>
      </c>
      <c r="Y14" s="143">
        <v>0</v>
      </c>
      <c r="Z14" s="243">
        <f t="shared" si="1"/>
        <v>4</v>
      </c>
      <c r="AA14" s="235"/>
      <c r="AB14" s="244"/>
      <c r="AC14" s="175">
        <f t="shared" si="3"/>
        <v>6</v>
      </c>
      <c r="AD14" s="176"/>
      <c r="AE14" s="177"/>
      <c r="AF14" s="175">
        <f t="shared" si="4"/>
        <v>22</v>
      </c>
      <c r="AG14" s="176"/>
      <c r="AH14" s="177"/>
      <c r="AI14" s="176">
        <f t="shared" si="5"/>
        <v>-16</v>
      </c>
      <c r="AJ14" s="176"/>
      <c r="AK14" s="177"/>
      <c r="AL14" s="234">
        <v>6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162" t="s">
        <v>72</v>
      </c>
      <c r="C15" s="162"/>
      <c r="D15" s="162"/>
      <c r="E15" s="144">
        <v>1</v>
      </c>
      <c r="F15" s="145" t="str">
        <f t="shared" si="2"/>
        <v>△</v>
      </c>
      <c r="G15" s="146">
        <v>1</v>
      </c>
      <c r="H15" s="147">
        <v>5</v>
      </c>
      <c r="I15" s="145" t="str">
        <f>IF(H15="","-",IF(H15&gt;J15,"○",IF(H15=J15,"△","●")))</f>
        <v>○</v>
      </c>
      <c r="J15" s="146">
        <v>0</v>
      </c>
      <c r="K15" s="147">
        <v>1</v>
      </c>
      <c r="L15" s="145" t="str">
        <f>IF(K15="","-",IF(K15&gt;M15,"○",IF(K15=M15,"△","●")))</f>
        <v>●</v>
      </c>
      <c r="M15" s="146">
        <v>2</v>
      </c>
      <c r="N15" s="147">
        <v>0</v>
      </c>
      <c r="O15" s="145" t="str">
        <f>IF(N15="","-",IF(N15&gt;P15,"○",IF(N15=P15,"△","●")))</f>
        <v>●</v>
      </c>
      <c r="P15" s="146">
        <v>1</v>
      </c>
      <c r="Q15" s="147">
        <v>0</v>
      </c>
      <c r="R15" s="145" t="str">
        <f>IF(Q15="","-",IF(Q15&gt;S15,"○",IF(Q15=S15,"△","●")))</f>
        <v>●</v>
      </c>
      <c r="S15" s="145">
        <v>3</v>
      </c>
      <c r="T15" s="147">
        <v>0</v>
      </c>
      <c r="U15" s="145" t="str">
        <f>IF(T15="","-",IF(T15&gt;V15,"○",IF(T15=V15,"△","●")))</f>
        <v>●</v>
      </c>
      <c r="V15" s="145">
        <v>3</v>
      </c>
      <c r="W15" s="147"/>
      <c r="X15" s="145"/>
      <c r="Y15" s="148"/>
      <c r="Z15" s="252">
        <f>COUNTIF(E15:Y15,"○")*3+COUNTIF(E15:Y15,"△")</f>
        <v>4</v>
      </c>
      <c r="AA15" s="173"/>
      <c r="AB15" s="174"/>
      <c r="AC15" s="172">
        <f t="shared" si="3"/>
        <v>7</v>
      </c>
      <c r="AD15" s="173"/>
      <c r="AE15" s="174"/>
      <c r="AF15" s="172">
        <f t="shared" si="4"/>
        <v>10</v>
      </c>
      <c r="AG15" s="173"/>
      <c r="AH15" s="174"/>
      <c r="AI15" s="173">
        <f t="shared" si="5"/>
        <v>-3</v>
      </c>
      <c r="AJ15" s="173"/>
      <c r="AK15" s="174"/>
      <c r="AL15" s="172">
        <v>5</v>
      </c>
      <c r="AM15" s="173"/>
      <c r="AN15" s="245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196</v>
      </c>
      <c r="B16" s="36"/>
      <c r="C16" s="36"/>
      <c r="D16" s="37"/>
      <c r="E16" s="38" t="s">
        <v>121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211</v>
      </c>
      <c r="G17" s="250"/>
      <c r="H17" s="250"/>
      <c r="I17" s="250"/>
      <c r="J17" s="250"/>
      <c r="K17" s="250"/>
      <c r="L17" s="250"/>
      <c r="M17" s="250"/>
      <c r="N17" s="251"/>
      <c r="P17" s="163" t="s">
        <v>68</v>
      </c>
      <c r="Q17" s="164"/>
      <c r="R17" s="164"/>
      <c r="S17" s="164"/>
      <c r="T17" s="164"/>
      <c r="U17" s="164" t="s">
        <v>212</v>
      </c>
      <c r="V17" s="250"/>
      <c r="W17" s="250"/>
      <c r="X17" s="250"/>
      <c r="Y17" s="250"/>
      <c r="Z17" s="250"/>
      <c r="AA17" s="250"/>
      <c r="AB17" s="250"/>
      <c r="AC17" s="251"/>
      <c r="AE17" s="163" t="s">
        <v>68</v>
      </c>
      <c r="AF17" s="164"/>
      <c r="AG17" s="164"/>
      <c r="AH17" s="164"/>
      <c r="AI17" s="164"/>
      <c r="AJ17" s="164" t="s">
        <v>151</v>
      </c>
      <c r="AK17" s="250"/>
      <c r="AL17" s="250"/>
      <c r="AM17" s="250"/>
      <c r="AN17" s="250"/>
      <c r="AO17" s="250"/>
      <c r="AP17" s="250"/>
      <c r="AQ17" s="250"/>
      <c r="AR17" s="251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209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171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210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259">
        <v>0.3958333333333333</v>
      </c>
      <c r="D20" s="259"/>
      <c r="E20" s="259"/>
      <c r="F20" s="267" t="str">
        <f aca="true" t="shared" si="6" ref="F20:F25">B10</f>
        <v>亀山Ｃ</v>
      </c>
      <c r="G20" s="268"/>
      <c r="H20" s="89" t="s">
        <v>30</v>
      </c>
      <c r="I20" s="268" t="str">
        <f>B15</f>
        <v>八幡</v>
      </c>
      <c r="J20" s="269"/>
      <c r="K20" s="260" t="str">
        <f>B11</f>
        <v>ジュニオールＡ</v>
      </c>
      <c r="L20" s="261"/>
      <c r="M20" s="262" t="str">
        <f>B9</f>
        <v>豊栄</v>
      </c>
      <c r="N20" s="263"/>
      <c r="O20" s="90"/>
      <c r="P20" s="264" t="s">
        <v>20</v>
      </c>
      <c r="Q20" s="265"/>
      <c r="R20" s="266">
        <v>0.375</v>
      </c>
      <c r="S20" s="266"/>
      <c r="T20" s="266"/>
      <c r="U20" s="272" t="str">
        <f>B11</f>
        <v>ジュニオールＡ</v>
      </c>
      <c r="V20" s="273"/>
      <c r="W20" s="89" t="s">
        <v>30</v>
      </c>
      <c r="X20" s="273" t="str">
        <f>B14</f>
        <v>ジュニオールＢ</v>
      </c>
      <c r="Y20" s="274"/>
      <c r="Z20" s="262" t="str">
        <f>B12</f>
        <v>桐原東Ａ</v>
      </c>
      <c r="AA20" s="262"/>
      <c r="AB20" s="270" t="str">
        <f>B15</f>
        <v>八幡</v>
      </c>
      <c r="AC20" s="271"/>
      <c r="AD20" s="90"/>
      <c r="AE20" s="264" t="s">
        <v>22</v>
      </c>
      <c r="AF20" s="265"/>
      <c r="AG20" s="259">
        <v>0.3958333333333333</v>
      </c>
      <c r="AH20" s="259"/>
      <c r="AI20" s="259"/>
      <c r="AJ20" s="272" t="str">
        <f>B12</f>
        <v>桐原東Ａ</v>
      </c>
      <c r="AK20" s="273"/>
      <c r="AL20" s="89" t="s">
        <v>30</v>
      </c>
      <c r="AM20" s="273" t="str">
        <f>B13</f>
        <v>野洲Ａ</v>
      </c>
      <c r="AN20" s="274"/>
      <c r="AO20" s="270" t="str">
        <f>AJ21</f>
        <v>八幡</v>
      </c>
      <c r="AP20" s="270"/>
      <c r="AQ20" s="262" t="str">
        <f>AM21</f>
        <v>豊栄</v>
      </c>
      <c r="AR20" s="263"/>
    </row>
    <row r="21" spans="1:44" ht="36.75" customHeight="1">
      <c r="A21" s="201">
        <v>2</v>
      </c>
      <c r="B21" s="202"/>
      <c r="C21" s="275">
        <v>0.4305555555555556</v>
      </c>
      <c r="D21" s="275"/>
      <c r="E21" s="275"/>
      <c r="F21" s="279" t="str">
        <f t="shared" si="6"/>
        <v>ジュニオールＡ</v>
      </c>
      <c r="G21" s="280"/>
      <c r="H21" s="89" t="s">
        <v>30</v>
      </c>
      <c r="I21" s="281" t="str">
        <f aca="true" t="shared" si="7" ref="I21:I26">B9</f>
        <v>豊栄</v>
      </c>
      <c r="J21" s="282"/>
      <c r="K21" s="262" t="str">
        <f>B10</f>
        <v>亀山Ｃ</v>
      </c>
      <c r="L21" s="262"/>
      <c r="M21" s="270" t="str">
        <f>B15</f>
        <v>八幡</v>
      </c>
      <c r="N21" s="271"/>
      <c r="O21" s="90"/>
      <c r="P21" s="276" t="s">
        <v>23</v>
      </c>
      <c r="Q21" s="277"/>
      <c r="R21" s="278">
        <v>0.40972222222222227</v>
      </c>
      <c r="S21" s="278"/>
      <c r="T21" s="278"/>
      <c r="U21" s="289" t="str">
        <f>B12</f>
        <v>桐原東Ａ</v>
      </c>
      <c r="V21" s="281"/>
      <c r="W21" s="89" t="s">
        <v>30</v>
      </c>
      <c r="X21" s="287" t="str">
        <f>B15</f>
        <v>八幡</v>
      </c>
      <c r="Y21" s="290"/>
      <c r="Z21" s="283" t="str">
        <f>B14</f>
        <v>ジュニオールＢ</v>
      </c>
      <c r="AA21" s="284"/>
      <c r="AB21" s="283" t="str">
        <f>B11</f>
        <v>ジュニオールＡ</v>
      </c>
      <c r="AC21" s="285"/>
      <c r="AD21" s="90"/>
      <c r="AE21" s="276" t="s">
        <v>15</v>
      </c>
      <c r="AF21" s="277"/>
      <c r="AG21" s="275">
        <v>0.4305555555555556</v>
      </c>
      <c r="AH21" s="275"/>
      <c r="AI21" s="275"/>
      <c r="AJ21" s="286" t="str">
        <f>B15</f>
        <v>八幡</v>
      </c>
      <c r="AK21" s="287"/>
      <c r="AL21" s="89" t="s">
        <v>30</v>
      </c>
      <c r="AM21" s="281" t="str">
        <f>B9</f>
        <v>豊栄</v>
      </c>
      <c r="AN21" s="282"/>
      <c r="AO21" s="262" t="str">
        <f>AJ20</f>
        <v>桐原東Ａ</v>
      </c>
      <c r="AP21" s="262"/>
      <c r="AQ21" s="262" t="str">
        <f>AM20</f>
        <v>野洲Ａ</v>
      </c>
      <c r="AR21" s="263"/>
    </row>
    <row r="22" spans="1:44" ht="36.75" customHeight="1">
      <c r="A22" s="201">
        <v>3</v>
      </c>
      <c r="B22" s="202"/>
      <c r="C22" s="275">
        <v>0.46527777777777773</v>
      </c>
      <c r="D22" s="275"/>
      <c r="E22" s="275"/>
      <c r="F22" s="289" t="str">
        <f t="shared" si="6"/>
        <v>桐原東Ａ</v>
      </c>
      <c r="G22" s="281"/>
      <c r="H22" s="89" t="s">
        <v>30</v>
      </c>
      <c r="I22" s="287" t="str">
        <f t="shared" si="7"/>
        <v>亀山Ｃ</v>
      </c>
      <c r="J22" s="290"/>
      <c r="K22" s="288" t="str">
        <f>B9</f>
        <v>豊栄</v>
      </c>
      <c r="L22" s="288"/>
      <c r="M22" s="283" t="str">
        <f>B14</f>
        <v>ジュニオールＢ</v>
      </c>
      <c r="N22" s="285"/>
      <c r="O22" s="90"/>
      <c r="P22" s="276" t="s">
        <v>14</v>
      </c>
      <c r="Q22" s="277"/>
      <c r="R22" s="278">
        <v>0.4444444444444444</v>
      </c>
      <c r="S22" s="278"/>
      <c r="T22" s="278"/>
      <c r="U22" s="289" t="str">
        <f>B13</f>
        <v>野洲Ａ</v>
      </c>
      <c r="V22" s="281"/>
      <c r="W22" s="89" t="s">
        <v>30</v>
      </c>
      <c r="X22" s="281" t="str">
        <f>B9</f>
        <v>豊栄</v>
      </c>
      <c r="Y22" s="282"/>
      <c r="Z22" s="291" t="str">
        <f>B15</f>
        <v>八幡</v>
      </c>
      <c r="AA22" s="291"/>
      <c r="AB22" s="288" t="str">
        <f>B10</f>
        <v>亀山Ｃ</v>
      </c>
      <c r="AC22" s="292"/>
      <c r="AD22" s="90"/>
      <c r="AE22" s="276" t="s">
        <v>24</v>
      </c>
      <c r="AF22" s="277"/>
      <c r="AG22" s="275">
        <v>0.46527777777777773</v>
      </c>
      <c r="AH22" s="275"/>
      <c r="AI22" s="275"/>
      <c r="AJ22" s="289" t="str">
        <f>B13</f>
        <v>野洲Ａ</v>
      </c>
      <c r="AK22" s="281"/>
      <c r="AL22" s="89" t="s">
        <v>30</v>
      </c>
      <c r="AM22" s="281" t="str">
        <f>B14</f>
        <v>ジュニオールＢ</v>
      </c>
      <c r="AN22" s="282"/>
      <c r="AO22" s="288" t="str">
        <f>AM21</f>
        <v>豊栄</v>
      </c>
      <c r="AP22" s="288"/>
      <c r="AQ22" s="288" t="str">
        <f>B10</f>
        <v>亀山Ｃ</v>
      </c>
      <c r="AR22" s="292"/>
    </row>
    <row r="23" spans="1:44" ht="36.75" customHeight="1">
      <c r="A23" s="201">
        <v>4</v>
      </c>
      <c r="B23" s="202"/>
      <c r="C23" s="275">
        <v>0.5</v>
      </c>
      <c r="D23" s="275"/>
      <c r="E23" s="275"/>
      <c r="F23" s="289" t="str">
        <f t="shared" si="6"/>
        <v>野洲Ａ</v>
      </c>
      <c r="G23" s="281"/>
      <c r="H23" s="89" t="s">
        <v>30</v>
      </c>
      <c r="I23" s="281" t="str">
        <f t="shared" si="7"/>
        <v>ジュニオールＡ</v>
      </c>
      <c r="J23" s="282"/>
      <c r="K23" s="288" t="str">
        <f>B12</f>
        <v>桐原東Ａ</v>
      </c>
      <c r="L23" s="288"/>
      <c r="M23" s="288" t="str">
        <f>B10</f>
        <v>亀山Ｃ</v>
      </c>
      <c r="N23" s="292"/>
      <c r="O23" s="90"/>
      <c r="P23" s="276" t="s">
        <v>18</v>
      </c>
      <c r="Q23" s="277"/>
      <c r="R23" s="278">
        <v>0.4791666666666667</v>
      </c>
      <c r="S23" s="278"/>
      <c r="T23" s="278"/>
      <c r="U23" s="289" t="str">
        <f>B14</f>
        <v>ジュニオールＢ</v>
      </c>
      <c r="V23" s="281"/>
      <c r="W23" s="89" t="s">
        <v>30</v>
      </c>
      <c r="X23" s="287" t="str">
        <f>B10</f>
        <v>亀山Ｃ</v>
      </c>
      <c r="Y23" s="290"/>
      <c r="Z23" s="288" t="str">
        <f>B13</f>
        <v>野洲Ａ</v>
      </c>
      <c r="AA23" s="288"/>
      <c r="AB23" s="288" t="str">
        <f>B9</f>
        <v>豊栄</v>
      </c>
      <c r="AC23" s="292"/>
      <c r="AD23" s="90"/>
      <c r="AE23" s="276" t="s">
        <v>19</v>
      </c>
      <c r="AF23" s="277"/>
      <c r="AG23" s="275">
        <v>0.5</v>
      </c>
      <c r="AH23" s="275"/>
      <c r="AI23" s="275"/>
      <c r="AJ23" s="289" t="str">
        <f>B11</f>
        <v>ジュニオールＡ</v>
      </c>
      <c r="AK23" s="281"/>
      <c r="AL23" s="89" t="s">
        <v>30</v>
      </c>
      <c r="AM23" s="281" t="str">
        <f>B12</f>
        <v>桐原東Ａ</v>
      </c>
      <c r="AN23" s="282"/>
      <c r="AO23" s="288" t="str">
        <f>AJ22</f>
        <v>野洲Ａ</v>
      </c>
      <c r="AP23" s="288"/>
      <c r="AQ23" s="283" t="str">
        <f>AM22</f>
        <v>ジュニオールＢ</v>
      </c>
      <c r="AR23" s="285"/>
    </row>
    <row r="24" spans="1:44" ht="36.75" customHeight="1">
      <c r="A24" s="201">
        <v>5</v>
      </c>
      <c r="B24" s="202"/>
      <c r="C24" s="275">
        <v>0.5347222222222222</v>
      </c>
      <c r="D24" s="275"/>
      <c r="E24" s="275"/>
      <c r="F24" s="289" t="str">
        <f t="shared" si="6"/>
        <v>ジュニオールＢ</v>
      </c>
      <c r="G24" s="281"/>
      <c r="H24" s="91" t="s">
        <v>30</v>
      </c>
      <c r="I24" s="281" t="str">
        <f t="shared" si="7"/>
        <v>桐原東Ａ</v>
      </c>
      <c r="J24" s="282"/>
      <c r="K24" s="288" t="str">
        <f>B13</f>
        <v>野洲Ａ</v>
      </c>
      <c r="L24" s="288"/>
      <c r="M24" s="283" t="str">
        <f>B11</f>
        <v>ジュニオールＡ</v>
      </c>
      <c r="N24" s="285"/>
      <c r="O24" s="90"/>
      <c r="P24" s="276" t="s">
        <v>21</v>
      </c>
      <c r="Q24" s="277"/>
      <c r="R24" s="278">
        <v>0.513888888888889</v>
      </c>
      <c r="S24" s="278"/>
      <c r="T24" s="278"/>
      <c r="U24" s="286" t="str">
        <f>B15</f>
        <v>八幡</v>
      </c>
      <c r="V24" s="287"/>
      <c r="W24" s="91" t="s">
        <v>30</v>
      </c>
      <c r="X24" s="281" t="str">
        <f>B11</f>
        <v>ジュニオールＡ</v>
      </c>
      <c r="Y24" s="282"/>
      <c r="Z24" s="288" t="str">
        <f>B10</f>
        <v>亀山Ｃ</v>
      </c>
      <c r="AA24" s="288"/>
      <c r="AB24" s="283" t="str">
        <f>B14</f>
        <v>ジュニオールＢ</v>
      </c>
      <c r="AC24" s="285"/>
      <c r="AD24" s="90"/>
      <c r="AE24" s="276" t="s">
        <v>12</v>
      </c>
      <c r="AF24" s="277"/>
      <c r="AG24" s="275">
        <v>0.5347222222222222</v>
      </c>
      <c r="AH24" s="275"/>
      <c r="AI24" s="275"/>
      <c r="AJ24" s="289" t="str">
        <f>B9</f>
        <v>豊栄</v>
      </c>
      <c r="AK24" s="281"/>
      <c r="AL24" s="91" t="s">
        <v>30</v>
      </c>
      <c r="AM24" s="287" t="str">
        <f>B10</f>
        <v>亀山Ｃ</v>
      </c>
      <c r="AN24" s="290"/>
      <c r="AO24" s="283" t="str">
        <f>AJ23</f>
        <v>ジュニオールＡ</v>
      </c>
      <c r="AP24" s="284"/>
      <c r="AQ24" s="284" t="str">
        <f>AM23</f>
        <v>桐原東Ａ</v>
      </c>
      <c r="AR24" s="285"/>
    </row>
    <row r="25" spans="1:44" ht="36.75" customHeight="1">
      <c r="A25" s="201">
        <v>6</v>
      </c>
      <c r="B25" s="202"/>
      <c r="C25" s="275">
        <v>0.5694444444444444</v>
      </c>
      <c r="D25" s="275"/>
      <c r="E25" s="275"/>
      <c r="F25" s="286" t="str">
        <f t="shared" si="6"/>
        <v>八幡</v>
      </c>
      <c r="G25" s="287"/>
      <c r="H25" s="91" t="s">
        <v>30</v>
      </c>
      <c r="I25" s="281" t="str">
        <f t="shared" si="7"/>
        <v>野洲Ａ</v>
      </c>
      <c r="J25" s="282"/>
      <c r="K25" s="288" t="str">
        <f>B14</f>
        <v>ジュニオールＢ</v>
      </c>
      <c r="L25" s="288"/>
      <c r="M25" s="284" t="str">
        <f>B12</f>
        <v>桐原東Ａ</v>
      </c>
      <c r="N25" s="285"/>
      <c r="O25" s="90"/>
      <c r="P25" s="276" t="s">
        <v>13</v>
      </c>
      <c r="Q25" s="277"/>
      <c r="R25" s="278">
        <v>0.548611111111111</v>
      </c>
      <c r="S25" s="278"/>
      <c r="T25" s="278"/>
      <c r="U25" s="289" t="str">
        <f>B9</f>
        <v>豊栄</v>
      </c>
      <c r="V25" s="281"/>
      <c r="W25" s="91" t="s">
        <v>30</v>
      </c>
      <c r="X25" s="281" t="str">
        <f>B12</f>
        <v>桐原東Ａ</v>
      </c>
      <c r="Y25" s="282"/>
      <c r="Z25" s="288" t="str">
        <f>B11</f>
        <v>ジュニオールＡ</v>
      </c>
      <c r="AA25" s="288"/>
      <c r="AB25" s="284" t="str">
        <f>B13</f>
        <v>野洲Ａ</v>
      </c>
      <c r="AC25" s="285"/>
      <c r="AD25" s="90"/>
      <c r="AE25" s="276" t="s">
        <v>25</v>
      </c>
      <c r="AF25" s="277"/>
      <c r="AG25" s="275">
        <v>0.5694444444444444</v>
      </c>
      <c r="AH25" s="275"/>
      <c r="AI25" s="275"/>
      <c r="AJ25" s="289" t="str">
        <f>B14</f>
        <v>ジュニオールＢ</v>
      </c>
      <c r="AK25" s="281"/>
      <c r="AL25" s="91" t="s">
        <v>30</v>
      </c>
      <c r="AM25" s="287" t="str">
        <f>B15</f>
        <v>八幡</v>
      </c>
      <c r="AN25" s="290"/>
      <c r="AO25" s="288" t="str">
        <f>AM24</f>
        <v>亀山Ｃ</v>
      </c>
      <c r="AP25" s="288"/>
      <c r="AQ25" s="284" t="str">
        <f>B11</f>
        <v>ジュニオールＡ</v>
      </c>
      <c r="AR25" s="285"/>
    </row>
    <row r="26" spans="1:44" ht="36.75" customHeight="1" thickBot="1">
      <c r="A26" s="219">
        <v>7</v>
      </c>
      <c r="B26" s="220"/>
      <c r="C26" s="293">
        <v>0.6041666666666666</v>
      </c>
      <c r="D26" s="293"/>
      <c r="E26" s="293"/>
      <c r="F26" s="302" t="str">
        <f>B9</f>
        <v>豊栄</v>
      </c>
      <c r="G26" s="300"/>
      <c r="H26" s="92" t="s">
        <v>30</v>
      </c>
      <c r="I26" s="300" t="str">
        <f t="shared" si="7"/>
        <v>ジュニオールＢ</v>
      </c>
      <c r="J26" s="301"/>
      <c r="K26" s="294" t="str">
        <f>B15</f>
        <v>八幡</v>
      </c>
      <c r="L26" s="294"/>
      <c r="M26" s="295" t="str">
        <f>B13</f>
        <v>野洲Ａ</v>
      </c>
      <c r="N26" s="296"/>
      <c r="O26" s="90"/>
      <c r="P26" s="297" t="s">
        <v>17</v>
      </c>
      <c r="Q26" s="298"/>
      <c r="R26" s="299">
        <v>0.5833333333333334</v>
      </c>
      <c r="S26" s="299"/>
      <c r="T26" s="299"/>
      <c r="U26" s="307" t="str">
        <f>B10</f>
        <v>亀山Ｃ</v>
      </c>
      <c r="V26" s="308"/>
      <c r="W26" s="92" t="s">
        <v>30</v>
      </c>
      <c r="X26" s="300" t="str">
        <f>B13</f>
        <v>野洲Ａ</v>
      </c>
      <c r="Y26" s="301"/>
      <c r="Z26" s="303" t="str">
        <f>B9</f>
        <v>豊栄</v>
      </c>
      <c r="AA26" s="303"/>
      <c r="AB26" s="295" t="str">
        <f>B12</f>
        <v>桐原東Ａ</v>
      </c>
      <c r="AC26" s="296"/>
      <c r="AD26" s="90"/>
      <c r="AE26" s="297" t="s">
        <v>16</v>
      </c>
      <c r="AF26" s="298"/>
      <c r="AG26" s="293">
        <v>0.6041666666666666</v>
      </c>
      <c r="AH26" s="293"/>
      <c r="AI26" s="293"/>
      <c r="AJ26" s="307" t="str">
        <f>B10</f>
        <v>亀山Ｃ</v>
      </c>
      <c r="AK26" s="308"/>
      <c r="AL26" s="92" t="s">
        <v>30</v>
      </c>
      <c r="AM26" s="300" t="str">
        <f>B11</f>
        <v>ジュニオールＡ</v>
      </c>
      <c r="AN26" s="301"/>
      <c r="AO26" s="304" t="str">
        <f>AJ25</f>
        <v>ジュニオールＢ</v>
      </c>
      <c r="AP26" s="295"/>
      <c r="AQ26" s="305" t="str">
        <f>AM25</f>
        <v>八幡</v>
      </c>
      <c r="AR26" s="306"/>
    </row>
    <row r="27" ht="25.5" customHeight="1"/>
    <row r="28" ht="25.5" customHeight="1"/>
    <row r="29" ht="25.5" customHeight="1"/>
  </sheetData>
  <sheetProtection selectLockedCells="1" selectUnlockedCells="1"/>
  <mergeCells count="205">
    <mergeCell ref="AI15:AK15"/>
    <mergeCell ref="AL9:AN9"/>
    <mergeCell ref="AL10:AN10"/>
    <mergeCell ref="AL11:AN11"/>
    <mergeCell ref="AL12:AN12"/>
    <mergeCell ref="AL13:AN13"/>
    <mergeCell ref="AL14:AN14"/>
    <mergeCell ref="AL15:AN15"/>
    <mergeCell ref="AC13:AE13"/>
    <mergeCell ref="AF13:AH13"/>
    <mergeCell ref="AI13:AK13"/>
    <mergeCell ref="AC14:AE14"/>
    <mergeCell ref="AF14:AH14"/>
    <mergeCell ref="AI14:AK14"/>
    <mergeCell ref="AC11:AE11"/>
    <mergeCell ref="AF11:AH11"/>
    <mergeCell ref="AI11:AK11"/>
    <mergeCell ref="AC12:AE12"/>
    <mergeCell ref="AF12:AH12"/>
    <mergeCell ref="AI12:AK12"/>
    <mergeCell ref="AC9:AE9"/>
    <mergeCell ref="AC10:AE10"/>
    <mergeCell ref="AF9:AH9"/>
    <mergeCell ref="AI9:AK9"/>
    <mergeCell ref="AF10:AH10"/>
    <mergeCell ref="AI10:AK10"/>
    <mergeCell ref="Z9:AB9"/>
    <mergeCell ref="Z10:AB10"/>
    <mergeCell ref="Z11:AB11"/>
    <mergeCell ref="Z12:AB12"/>
    <mergeCell ref="Z13:AB13"/>
    <mergeCell ref="Z14:AB14"/>
    <mergeCell ref="U26:V26"/>
    <mergeCell ref="X26:Y26"/>
    <mergeCell ref="X25:Y25"/>
    <mergeCell ref="U25:V25"/>
    <mergeCell ref="U24:V24"/>
    <mergeCell ref="X23:Y23"/>
    <mergeCell ref="U20:V20"/>
    <mergeCell ref="X20:Y20"/>
    <mergeCell ref="U23:V23"/>
    <mergeCell ref="X24:Y24"/>
    <mergeCell ref="AM22:AN22"/>
    <mergeCell ref="AJ23:AK23"/>
    <mergeCell ref="X22:Y22"/>
    <mergeCell ref="U22:V22"/>
    <mergeCell ref="U21:V21"/>
    <mergeCell ref="X21:Y21"/>
    <mergeCell ref="Z26:AA26"/>
    <mergeCell ref="AB26:AC26"/>
    <mergeCell ref="AE26:AF26"/>
    <mergeCell ref="AG26:AI26"/>
    <mergeCell ref="AO26:AP26"/>
    <mergeCell ref="AQ26:AR26"/>
    <mergeCell ref="AM26:AN26"/>
    <mergeCell ref="AJ26:AK26"/>
    <mergeCell ref="A26:B26"/>
    <mergeCell ref="C26:E26"/>
    <mergeCell ref="K26:L26"/>
    <mergeCell ref="M26:N26"/>
    <mergeCell ref="P26:Q26"/>
    <mergeCell ref="R26:T26"/>
    <mergeCell ref="I26:J26"/>
    <mergeCell ref="F26:G26"/>
    <mergeCell ref="Z25:AA25"/>
    <mergeCell ref="AB25:AC25"/>
    <mergeCell ref="AE25:AF25"/>
    <mergeCell ref="AG25:AI25"/>
    <mergeCell ref="AO25:AP25"/>
    <mergeCell ref="AQ25:AR25"/>
    <mergeCell ref="AJ25:AK25"/>
    <mergeCell ref="AM25:AN25"/>
    <mergeCell ref="A25:B25"/>
    <mergeCell ref="C25:E25"/>
    <mergeCell ref="K25:L25"/>
    <mergeCell ref="M25:N25"/>
    <mergeCell ref="P25:Q25"/>
    <mergeCell ref="R25:T25"/>
    <mergeCell ref="F25:G25"/>
    <mergeCell ref="I25:J25"/>
    <mergeCell ref="Z24:AA24"/>
    <mergeCell ref="AB24:AC24"/>
    <mergeCell ref="AE24:AF24"/>
    <mergeCell ref="AG24:AI24"/>
    <mergeCell ref="AO24:AP24"/>
    <mergeCell ref="AQ24:AR24"/>
    <mergeCell ref="AM24:AN24"/>
    <mergeCell ref="AJ24:AK24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M23:AN23"/>
    <mergeCell ref="A23:B23"/>
    <mergeCell ref="C23:E23"/>
    <mergeCell ref="K23:L23"/>
    <mergeCell ref="M23:N23"/>
    <mergeCell ref="P23:Q23"/>
    <mergeCell ref="R23:T23"/>
    <mergeCell ref="I23:J23"/>
    <mergeCell ref="F23:G23"/>
    <mergeCell ref="Z22:AA22"/>
    <mergeCell ref="AB22:AC22"/>
    <mergeCell ref="AE22:AF22"/>
    <mergeCell ref="AG22:AI22"/>
    <mergeCell ref="AO22:AP22"/>
    <mergeCell ref="AQ22:AR22"/>
    <mergeCell ref="AJ22:AK22"/>
    <mergeCell ref="A22:B22"/>
    <mergeCell ref="C22:E22"/>
    <mergeCell ref="K22:L22"/>
    <mergeCell ref="M22:N22"/>
    <mergeCell ref="P22:Q22"/>
    <mergeCell ref="R22:T22"/>
    <mergeCell ref="F22:G22"/>
    <mergeCell ref="I22:J22"/>
    <mergeCell ref="Z21:AA21"/>
    <mergeCell ref="AB21:AC21"/>
    <mergeCell ref="AE21:AF21"/>
    <mergeCell ref="AG21:AI21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F21:G21"/>
    <mergeCell ref="I21:J21"/>
    <mergeCell ref="Z20:AA20"/>
    <mergeCell ref="AB20:AC20"/>
    <mergeCell ref="AE20:AF20"/>
    <mergeCell ref="AG20:AI20"/>
    <mergeCell ref="AO20:AP20"/>
    <mergeCell ref="AQ20:AR20"/>
    <mergeCell ref="AJ20:AK20"/>
    <mergeCell ref="AM20:AN20"/>
    <mergeCell ref="A20:B20"/>
    <mergeCell ref="C20:E20"/>
    <mergeCell ref="K20:L20"/>
    <mergeCell ref="M20:N20"/>
    <mergeCell ref="P20:Q20"/>
    <mergeCell ref="R20:T20"/>
    <mergeCell ref="F20:G20"/>
    <mergeCell ref="I20:J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5:AH15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8">
      <selection activeCell="AS10" sqref="AS10"/>
    </sheetView>
  </sheetViews>
  <sheetFormatPr defaultColWidth="3.00390625" defaultRowHeight="36.75" customHeight="1"/>
  <cols>
    <col min="1" max="6" width="3.00390625" style="26" customWidth="1"/>
    <col min="7" max="7" width="4.00390625" style="26" bestFit="1" customWidth="1"/>
    <col min="8" max="10" width="3.00390625" style="26" customWidth="1"/>
    <col min="11" max="11" width="4.00390625" style="26" bestFit="1" customWidth="1"/>
    <col min="12" max="15" width="3.00390625" style="26" customWidth="1"/>
    <col min="16" max="17" width="4.00390625" style="26" bestFit="1" customWidth="1"/>
    <col min="18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162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Ｅ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9</v>
      </c>
      <c r="C8" s="153"/>
      <c r="D8" s="153"/>
      <c r="E8" s="154" t="str">
        <f>B9</f>
        <v>能登川</v>
      </c>
      <c r="F8" s="154"/>
      <c r="G8" s="154"/>
      <c r="H8" s="155" t="str">
        <f>B10</f>
        <v>愛知Ｃ</v>
      </c>
      <c r="I8" s="155"/>
      <c r="J8" s="155"/>
      <c r="K8" s="155" t="str">
        <f>B11</f>
        <v>金田</v>
      </c>
      <c r="L8" s="155"/>
      <c r="M8" s="155"/>
      <c r="N8" s="155" t="str">
        <f>B12</f>
        <v>北野Ａ</v>
      </c>
      <c r="O8" s="155"/>
      <c r="P8" s="155"/>
      <c r="Q8" s="156" t="str">
        <f>B13</f>
        <v>金城Ｂ</v>
      </c>
      <c r="R8" s="156"/>
      <c r="S8" s="156"/>
      <c r="T8" s="156" t="str">
        <f>B14</f>
        <v>永源寺</v>
      </c>
      <c r="U8" s="156"/>
      <c r="V8" s="156"/>
      <c r="W8" s="309">
        <f>B15</f>
        <v>0</v>
      </c>
      <c r="X8" s="309"/>
      <c r="Y8" s="309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/>
      <c r="B9" s="158" t="s">
        <v>90</v>
      </c>
      <c r="C9" s="158"/>
      <c r="D9" s="158"/>
      <c r="E9" s="135"/>
      <c r="F9" s="136"/>
      <c r="G9" s="137"/>
      <c r="H9" s="138">
        <v>3</v>
      </c>
      <c r="I9" s="136" t="str">
        <f>IF(H9="","-",IF(H9&gt;J9,"○",IF(H9=J9,"△","●")))</f>
        <v>○</v>
      </c>
      <c r="J9" s="137">
        <v>0</v>
      </c>
      <c r="K9" s="138">
        <v>11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6</v>
      </c>
      <c r="R9" s="136" t="str">
        <f>IF(Q9="","-",IF(Q9&gt;S9,"○",IF(Q9=S9,"△","●")))</f>
        <v>○</v>
      </c>
      <c r="S9" s="136">
        <v>0</v>
      </c>
      <c r="T9" s="138">
        <v>3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238">
        <f aca="true" t="shared" si="0" ref="Z9:Z14">COUNTIF(E9:Y9,"○")*3+COUNTIF(E9:Y9,"△")</f>
        <v>15</v>
      </c>
      <c r="AA9" s="239"/>
      <c r="AB9" s="240"/>
      <c r="AC9" s="241">
        <f aca="true" t="shared" si="1" ref="AC9:AC14">E9+H9+K9+N9+Q9+T9</f>
        <v>25</v>
      </c>
      <c r="AD9" s="239"/>
      <c r="AE9" s="240"/>
      <c r="AF9" s="241">
        <f aca="true" t="shared" si="2" ref="AF9:AF14">G9+J9+M9+P9+S9+V9</f>
        <v>0</v>
      </c>
      <c r="AG9" s="239"/>
      <c r="AH9" s="240"/>
      <c r="AI9" s="241">
        <f aca="true" t="shared" si="3" ref="AI9:AI14">AC9-AF9</f>
        <v>25</v>
      </c>
      <c r="AJ9" s="239"/>
      <c r="AK9" s="240"/>
      <c r="AL9" s="241">
        <v>1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152</v>
      </c>
      <c r="C10" s="159"/>
      <c r="D10" s="159"/>
      <c r="E10" s="139">
        <v>0</v>
      </c>
      <c r="F10" s="134" t="str">
        <f>IF(E10="","-",IF(E10&gt;G10,"○",IF(E10=G10,"△","●")))</f>
        <v>●</v>
      </c>
      <c r="G10" s="140">
        <v>3</v>
      </c>
      <c r="H10" s="141"/>
      <c r="I10" s="134"/>
      <c r="J10" s="140"/>
      <c r="K10" s="141">
        <v>4</v>
      </c>
      <c r="L10" s="134" t="str">
        <f>IF(K10="","-",IF(K10&gt;M10,"○",IF(K10=M10,"△","●")))</f>
        <v>○</v>
      </c>
      <c r="M10" s="140">
        <v>0</v>
      </c>
      <c r="N10" s="141">
        <v>1</v>
      </c>
      <c r="O10" s="134" t="str">
        <f>IF(N10="","-",IF(N10&gt;P10,"○",IF(N10=P10,"△","●")))</f>
        <v>●</v>
      </c>
      <c r="P10" s="140">
        <v>5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3</v>
      </c>
      <c r="U10" s="134" t="str">
        <f>IF(T10="","-",IF(T10&gt;V10,"○",IF(T10=V10,"△","●")))</f>
        <v>○</v>
      </c>
      <c r="V10" s="134">
        <v>1</v>
      </c>
      <c r="W10" s="64"/>
      <c r="X10" s="65"/>
      <c r="Y10" s="66"/>
      <c r="Z10" s="243">
        <f t="shared" si="0"/>
        <v>9</v>
      </c>
      <c r="AA10" s="235"/>
      <c r="AB10" s="244"/>
      <c r="AC10" s="175">
        <f t="shared" si="1"/>
        <v>9</v>
      </c>
      <c r="AD10" s="176"/>
      <c r="AE10" s="177"/>
      <c r="AF10" s="175">
        <f t="shared" si="2"/>
        <v>9</v>
      </c>
      <c r="AG10" s="176"/>
      <c r="AH10" s="177"/>
      <c r="AI10" s="176">
        <f t="shared" si="3"/>
        <v>0</v>
      </c>
      <c r="AJ10" s="176"/>
      <c r="AK10" s="177"/>
      <c r="AL10" s="234">
        <v>3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77</v>
      </c>
      <c r="C11" s="159"/>
      <c r="D11" s="159"/>
      <c r="E11" s="139">
        <v>0</v>
      </c>
      <c r="F11" s="134" t="str">
        <f>IF(E11="","-",IF(E11&gt;G11,"○",IF(E11=G11,"△","●")))</f>
        <v>●</v>
      </c>
      <c r="G11" s="140">
        <v>11</v>
      </c>
      <c r="H11" s="141">
        <v>0</v>
      </c>
      <c r="I11" s="134" t="str">
        <f>IF(H11="","-",IF(H11&gt;J11,"○",IF(H11=J11,"△","●")))</f>
        <v>●</v>
      </c>
      <c r="J11" s="140">
        <v>4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11</v>
      </c>
      <c r="Q11" s="141">
        <v>0</v>
      </c>
      <c r="R11" s="134" t="str">
        <f>IF(Q11="","-",IF(Q11&gt;S11,"○",IF(Q11=S11,"△","●")))</f>
        <v>●</v>
      </c>
      <c r="S11" s="134">
        <v>5</v>
      </c>
      <c r="T11" s="141">
        <v>5</v>
      </c>
      <c r="U11" s="134" t="str">
        <f>IF(T11="","-",IF(T11&gt;V11,"○",IF(T11=V11,"△","●")))</f>
        <v>○</v>
      </c>
      <c r="V11" s="134">
        <v>1</v>
      </c>
      <c r="W11" s="64"/>
      <c r="X11" s="65"/>
      <c r="Y11" s="66"/>
      <c r="Z11" s="243">
        <f t="shared" si="0"/>
        <v>3</v>
      </c>
      <c r="AA11" s="235"/>
      <c r="AB11" s="244"/>
      <c r="AC11" s="175">
        <f t="shared" si="1"/>
        <v>5</v>
      </c>
      <c r="AD11" s="176"/>
      <c r="AE11" s="177"/>
      <c r="AF11" s="175">
        <f t="shared" si="2"/>
        <v>32</v>
      </c>
      <c r="AG11" s="176"/>
      <c r="AH11" s="177"/>
      <c r="AI11" s="176">
        <f t="shared" si="3"/>
        <v>-27</v>
      </c>
      <c r="AJ11" s="176"/>
      <c r="AK11" s="177"/>
      <c r="AL11" s="234">
        <v>5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 t="s">
        <v>136</v>
      </c>
      <c r="B12" s="159" t="s">
        <v>153</v>
      </c>
      <c r="C12" s="159"/>
      <c r="D12" s="159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5</v>
      </c>
      <c r="I12" s="134" t="str">
        <f>IF(H12="","-",IF(H12&gt;J12,"○",IF(H12=J12,"△","●")))</f>
        <v>○</v>
      </c>
      <c r="J12" s="140">
        <v>1</v>
      </c>
      <c r="K12" s="141">
        <v>11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13</v>
      </c>
      <c r="R12" s="134" t="str">
        <f>IF(Q12="","-",IF(Q12&gt;S12,"○",IF(Q12=S12,"△","●")))</f>
        <v>○</v>
      </c>
      <c r="S12" s="134">
        <v>1</v>
      </c>
      <c r="T12" s="141">
        <v>6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243">
        <f t="shared" si="0"/>
        <v>12</v>
      </c>
      <c r="AA12" s="235"/>
      <c r="AB12" s="244"/>
      <c r="AC12" s="175">
        <f t="shared" si="1"/>
        <v>35</v>
      </c>
      <c r="AD12" s="176"/>
      <c r="AE12" s="177"/>
      <c r="AF12" s="175">
        <f t="shared" si="2"/>
        <v>4</v>
      </c>
      <c r="AG12" s="176"/>
      <c r="AH12" s="177"/>
      <c r="AI12" s="176">
        <f t="shared" si="3"/>
        <v>31</v>
      </c>
      <c r="AJ12" s="176"/>
      <c r="AK12" s="177"/>
      <c r="AL12" s="234">
        <v>2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154</v>
      </c>
      <c r="C13" s="159"/>
      <c r="D13" s="159"/>
      <c r="E13" s="139">
        <v>0</v>
      </c>
      <c r="F13" s="134" t="str">
        <f>IF(E13="","-",IF(E13&gt;G13,"○",IF(E13=G13,"△","●")))</f>
        <v>●</v>
      </c>
      <c r="G13" s="140">
        <v>6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5</v>
      </c>
      <c r="L13" s="134" t="str">
        <f>IF(K13="","-",IF(K13&gt;M13,"○",IF(K13=M13,"△","●")))</f>
        <v>○</v>
      </c>
      <c r="M13" s="140">
        <v>0</v>
      </c>
      <c r="N13" s="141">
        <v>1</v>
      </c>
      <c r="O13" s="134" t="str">
        <f>IF(N13="","-",IF(N13&gt;P13,"○",IF(N13=P13,"△","●")))</f>
        <v>●</v>
      </c>
      <c r="P13" s="140">
        <v>13</v>
      </c>
      <c r="Q13" s="141"/>
      <c r="R13" s="134"/>
      <c r="S13" s="134"/>
      <c r="T13" s="141">
        <v>7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243">
        <f t="shared" si="0"/>
        <v>6</v>
      </c>
      <c r="AA13" s="235"/>
      <c r="AB13" s="244"/>
      <c r="AC13" s="175">
        <f t="shared" si="1"/>
        <v>13</v>
      </c>
      <c r="AD13" s="176"/>
      <c r="AE13" s="177"/>
      <c r="AF13" s="175">
        <f t="shared" si="2"/>
        <v>20</v>
      </c>
      <c r="AG13" s="176"/>
      <c r="AH13" s="177"/>
      <c r="AI13" s="176">
        <f t="shared" si="3"/>
        <v>-7</v>
      </c>
      <c r="AJ13" s="176"/>
      <c r="AK13" s="177"/>
      <c r="AL13" s="234">
        <v>4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155</v>
      </c>
      <c r="C14" s="159"/>
      <c r="D14" s="159"/>
      <c r="E14" s="139">
        <v>0</v>
      </c>
      <c r="F14" s="134" t="str">
        <f>IF(E14="","-",IF(E14&gt;G14,"○",IF(E14=G14,"△","●")))</f>
        <v>●</v>
      </c>
      <c r="G14" s="140">
        <v>3</v>
      </c>
      <c r="H14" s="141">
        <v>1</v>
      </c>
      <c r="I14" s="134" t="str">
        <f>IF(H14="","-",IF(H14&gt;J14,"○",IF(H14=J14,"△","●")))</f>
        <v>●</v>
      </c>
      <c r="J14" s="140">
        <v>3</v>
      </c>
      <c r="K14" s="141">
        <v>1</v>
      </c>
      <c r="L14" s="134" t="str">
        <f>IF(K14="","-",IF(K14&gt;M14,"○",IF(K14=M14,"△","●")))</f>
        <v>●</v>
      </c>
      <c r="M14" s="140">
        <v>5</v>
      </c>
      <c r="N14" s="141">
        <v>0</v>
      </c>
      <c r="O14" s="134" t="str">
        <f>IF(N14="","-",IF(N14&gt;P14,"○",IF(N14=P14,"△","●")))</f>
        <v>●</v>
      </c>
      <c r="P14" s="140">
        <v>6</v>
      </c>
      <c r="Q14" s="141">
        <v>0</v>
      </c>
      <c r="R14" s="134" t="str">
        <f>IF(Q14="","-",IF(Q14&gt;S14,"○",IF(Q14=S14,"△","●")))</f>
        <v>●</v>
      </c>
      <c r="S14" s="134">
        <v>7</v>
      </c>
      <c r="T14" s="141"/>
      <c r="U14" s="134"/>
      <c r="V14" s="134"/>
      <c r="W14" s="64"/>
      <c r="X14" s="65"/>
      <c r="Y14" s="66"/>
      <c r="Z14" s="243">
        <f t="shared" si="0"/>
        <v>0</v>
      </c>
      <c r="AA14" s="235"/>
      <c r="AB14" s="244"/>
      <c r="AC14" s="175">
        <f t="shared" si="1"/>
        <v>2</v>
      </c>
      <c r="AD14" s="176"/>
      <c r="AE14" s="177"/>
      <c r="AF14" s="175">
        <f t="shared" si="2"/>
        <v>24</v>
      </c>
      <c r="AG14" s="176"/>
      <c r="AH14" s="177"/>
      <c r="AI14" s="176">
        <f t="shared" si="3"/>
        <v>-22</v>
      </c>
      <c r="AJ14" s="176"/>
      <c r="AK14" s="177"/>
      <c r="AL14" s="234">
        <v>6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10"/>
      <c r="C15" s="310"/>
      <c r="D15" s="310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11"/>
      <c r="AA15" s="312"/>
      <c r="AB15" s="313"/>
      <c r="AC15" s="314"/>
      <c r="AD15" s="312"/>
      <c r="AE15" s="313"/>
      <c r="AF15" s="314"/>
      <c r="AG15" s="312"/>
      <c r="AH15" s="313"/>
      <c r="AI15" s="314"/>
      <c r="AJ15" s="312"/>
      <c r="AK15" s="313"/>
      <c r="AL15" s="314"/>
      <c r="AM15" s="312"/>
      <c r="AN15" s="331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156</v>
      </c>
      <c r="B16" s="36"/>
      <c r="C16" s="36"/>
      <c r="D16" s="37"/>
      <c r="E16" s="38" t="s">
        <v>157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158</v>
      </c>
      <c r="G17" s="164"/>
      <c r="H17" s="164"/>
      <c r="I17" s="164"/>
      <c r="J17" s="164"/>
      <c r="K17" s="164"/>
      <c r="L17" s="164"/>
      <c r="M17" s="164"/>
      <c r="N17" s="165"/>
      <c r="P17" s="163" t="s">
        <v>68</v>
      </c>
      <c r="Q17" s="164"/>
      <c r="R17" s="164"/>
      <c r="S17" s="164"/>
      <c r="T17" s="164"/>
      <c r="U17" s="164" t="s">
        <v>159</v>
      </c>
      <c r="V17" s="164"/>
      <c r="W17" s="164"/>
      <c r="X17" s="164"/>
      <c r="Y17" s="164"/>
      <c r="Z17" s="164"/>
      <c r="AA17" s="164"/>
      <c r="AB17" s="164"/>
      <c r="AC17" s="165"/>
      <c r="AE17" s="163" t="s">
        <v>68</v>
      </c>
      <c r="AF17" s="164"/>
      <c r="AG17" s="164"/>
      <c r="AH17" s="164"/>
      <c r="AI17" s="164"/>
      <c r="AJ17" s="164" t="s">
        <v>160</v>
      </c>
      <c r="AK17" s="164"/>
      <c r="AL17" s="164"/>
      <c r="AM17" s="164"/>
      <c r="AN17" s="164"/>
      <c r="AO17" s="164"/>
      <c r="AP17" s="164"/>
      <c r="AQ17" s="164"/>
      <c r="AR17" s="165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161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205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206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319" t="str">
        <f>B9</f>
        <v>能登川</v>
      </c>
      <c r="G20" s="317"/>
      <c r="H20" s="42" t="s">
        <v>30</v>
      </c>
      <c r="I20" s="317" t="str">
        <f>B11</f>
        <v>金田</v>
      </c>
      <c r="J20" s="318"/>
      <c r="K20" s="188" t="str">
        <f>B10</f>
        <v>愛知Ｃ</v>
      </c>
      <c r="L20" s="188"/>
      <c r="M20" s="315" t="str">
        <f>B13</f>
        <v>金城Ｂ</v>
      </c>
      <c r="N20" s="316"/>
      <c r="P20" s="190" t="s">
        <v>20</v>
      </c>
      <c r="Q20" s="191"/>
      <c r="R20" s="192">
        <v>0.3958333333333333</v>
      </c>
      <c r="S20" s="192"/>
      <c r="T20" s="192"/>
      <c r="U20" s="319" t="str">
        <f>B12</f>
        <v>北野Ａ</v>
      </c>
      <c r="V20" s="317"/>
      <c r="W20" s="42" t="s">
        <v>30</v>
      </c>
      <c r="X20" s="317" t="str">
        <f>B11</f>
        <v>金田</v>
      </c>
      <c r="Y20" s="318"/>
      <c r="Z20" s="188" t="str">
        <f>B13</f>
        <v>金城Ｂ</v>
      </c>
      <c r="AA20" s="188"/>
      <c r="AB20" s="188" t="str">
        <f>B14</f>
        <v>永源寺</v>
      </c>
      <c r="AC20" s="189"/>
      <c r="AE20" s="190" t="s">
        <v>22</v>
      </c>
      <c r="AF20" s="191"/>
      <c r="AG20" s="192">
        <v>0.3958333333333333</v>
      </c>
      <c r="AH20" s="192"/>
      <c r="AI20" s="192"/>
      <c r="AJ20" s="319" t="str">
        <f>B10</f>
        <v>愛知Ｃ</v>
      </c>
      <c r="AK20" s="317"/>
      <c r="AL20" s="42" t="s">
        <v>30</v>
      </c>
      <c r="AM20" s="317" t="str">
        <f>B12</f>
        <v>北野Ａ</v>
      </c>
      <c r="AN20" s="318"/>
      <c r="AO20" s="188" t="str">
        <f>AJ21</f>
        <v>能登川</v>
      </c>
      <c r="AP20" s="188"/>
      <c r="AQ20" s="188" t="str">
        <f>AM21</f>
        <v>永源寺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320" t="str">
        <f>B10</f>
        <v>愛知Ｃ</v>
      </c>
      <c r="G21" s="321"/>
      <c r="H21" s="42" t="s">
        <v>30</v>
      </c>
      <c r="I21" s="321" t="str">
        <f>B13</f>
        <v>金城Ｂ</v>
      </c>
      <c r="J21" s="322"/>
      <c r="K21" s="188" t="str">
        <f>B9</f>
        <v>能登川</v>
      </c>
      <c r="L21" s="188"/>
      <c r="M21" s="188" t="str">
        <f>B11</f>
        <v>金田</v>
      </c>
      <c r="N21" s="189"/>
      <c r="P21" s="201" t="s">
        <v>23</v>
      </c>
      <c r="Q21" s="202"/>
      <c r="R21" s="203">
        <v>0.4305555555555556</v>
      </c>
      <c r="S21" s="203"/>
      <c r="T21" s="203"/>
      <c r="U21" s="320" t="str">
        <f>B13</f>
        <v>金城Ｂ</v>
      </c>
      <c r="V21" s="321"/>
      <c r="W21" s="42" t="s">
        <v>30</v>
      </c>
      <c r="X21" s="321" t="str">
        <f>B14</f>
        <v>永源寺</v>
      </c>
      <c r="Y21" s="322"/>
      <c r="Z21" s="323" t="str">
        <f>B11</f>
        <v>金田</v>
      </c>
      <c r="AA21" s="214"/>
      <c r="AB21" s="188" t="str">
        <f>B12</f>
        <v>北野Ａ</v>
      </c>
      <c r="AC21" s="189"/>
      <c r="AE21" s="201" t="s">
        <v>15</v>
      </c>
      <c r="AF21" s="202"/>
      <c r="AG21" s="203">
        <v>0.4305555555555556</v>
      </c>
      <c r="AH21" s="203"/>
      <c r="AI21" s="203"/>
      <c r="AJ21" s="320" t="str">
        <f>B9</f>
        <v>能登川</v>
      </c>
      <c r="AK21" s="321"/>
      <c r="AL21" s="42" t="s">
        <v>30</v>
      </c>
      <c r="AM21" s="321" t="str">
        <f>B14</f>
        <v>永源寺</v>
      </c>
      <c r="AN21" s="322"/>
      <c r="AO21" s="188" t="str">
        <f>AM20</f>
        <v>北野Ａ</v>
      </c>
      <c r="AP21" s="188"/>
      <c r="AQ21" s="188" t="str">
        <f>AJ20</f>
        <v>愛知Ｃ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320" t="str">
        <f>B12</f>
        <v>北野Ａ</v>
      </c>
      <c r="G22" s="321"/>
      <c r="H22" s="42" t="s">
        <v>30</v>
      </c>
      <c r="I22" s="321" t="str">
        <f>B14</f>
        <v>永源寺</v>
      </c>
      <c r="J22" s="322"/>
      <c r="K22" s="211" t="str">
        <f>B10</f>
        <v>愛知Ｃ</v>
      </c>
      <c r="L22" s="211"/>
      <c r="M22" s="211" t="str">
        <f>B13</f>
        <v>金城Ｂ</v>
      </c>
      <c r="N22" s="212"/>
      <c r="P22" s="201" t="s">
        <v>14</v>
      </c>
      <c r="Q22" s="202"/>
      <c r="R22" s="203">
        <v>0.46527777777777773</v>
      </c>
      <c r="S22" s="203"/>
      <c r="T22" s="203"/>
      <c r="U22" s="320" t="str">
        <f>B9</f>
        <v>能登川</v>
      </c>
      <c r="V22" s="321"/>
      <c r="W22" s="42" t="s">
        <v>30</v>
      </c>
      <c r="X22" s="321" t="str">
        <f>B10</f>
        <v>愛知Ｃ</v>
      </c>
      <c r="Y22" s="322"/>
      <c r="Z22" s="211" t="str">
        <f>B14</f>
        <v>永源寺</v>
      </c>
      <c r="AA22" s="211"/>
      <c r="AB22" s="211" t="str">
        <f>B11</f>
        <v>金田</v>
      </c>
      <c r="AC22" s="212"/>
      <c r="AE22" s="201" t="s">
        <v>24</v>
      </c>
      <c r="AF22" s="202"/>
      <c r="AG22" s="203">
        <v>0.46527777777777773</v>
      </c>
      <c r="AH22" s="203"/>
      <c r="AI22" s="203"/>
      <c r="AJ22" s="320" t="str">
        <f>B11</f>
        <v>金田</v>
      </c>
      <c r="AK22" s="321"/>
      <c r="AL22" s="42" t="s">
        <v>30</v>
      </c>
      <c r="AM22" s="321" t="str">
        <f>B13</f>
        <v>金城Ｂ</v>
      </c>
      <c r="AN22" s="322"/>
      <c r="AO22" s="211" t="str">
        <f>AM21</f>
        <v>永源寺</v>
      </c>
      <c r="AP22" s="211"/>
      <c r="AQ22" s="211" t="str">
        <f>AJ21</f>
        <v>能登川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320" t="str">
        <f>B10</f>
        <v>愛知Ｃ</v>
      </c>
      <c r="G23" s="321"/>
      <c r="H23" s="42" t="s">
        <v>30</v>
      </c>
      <c r="I23" s="321" t="str">
        <f>B11</f>
        <v>金田</v>
      </c>
      <c r="J23" s="322"/>
      <c r="K23" s="211" t="str">
        <f>B12</f>
        <v>北野Ａ</v>
      </c>
      <c r="L23" s="211"/>
      <c r="M23" s="211" t="str">
        <f>B14</f>
        <v>永源寺</v>
      </c>
      <c r="N23" s="212"/>
      <c r="P23" s="201" t="s">
        <v>18</v>
      </c>
      <c r="Q23" s="202"/>
      <c r="R23" s="203">
        <v>0.5</v>
      </c>
      <c r="S23" s="203"/>
      <c r="T23" s="203"/>
      <c r="U23" s="320" t="str">
        <f>B13</f>
        <v>金城Ｂ</v>
      </c>
      <c r="V23" s="321"/>
      <c r="W23" s="42" t="s">
        <v>30</v>
      </c>
      <c r="X23" s="321" t="str">
        <f>B12</f>
        <v>北野Ａ</v>
      </c>
      <c r="Y23" s="322"/>
      <c r="Z23" s="211" t="str">
        <f>B10</f>
        <v>愛知Ｃ</v>
      </c>
      <c r="AA23" s="211"/>
      <c r="AB23" s="211" t="str">
        <f>B9</f>
        <v>能登川</v>
      </c>
      <c r="AC23" s="212"/>
      <c r="AE23" s="201" t="s">
        <v>19</v>
      </c>
      <c r="AF23" s="202"/>
      <c r="AG23" s="203">
        <v>0.5</v>
      </c>
      <c r="AH23" s="203"/>
      <c r="AI23" s="203"/>
      <c r="AJ23" s="320" t="str">
        <f>B9</f>
        <v>能登川</v>
      </c>
      <c r="AK23" s="321"/>
      <c r="AL23" s="42" t="s">
        <v>30</v>
      </c>
      <c r="AM23" s="321" t="str">
        <f>B12</f>
        <v>北野Ａ</v>
      </c>
      <c r="AN23" s="322"/>
      <c r="AO23" s="211" t="str">
        <f>AJ22</f>
        <v>金田</v>
      </c>
      <c r="AP23" s="211"/>
      <c r="AQ23" s="211" t="str">
        <f>AM22</f>
        <v>金城Ｂ</v>
      </c>
      <c r="AR23" s="212"/>
    </row>
    <row r="24" spans="1:44" ht="36.75" customHeight="1" thickBot="1">
      <c r="A24" s="219">
        <v>5</v>
      </c>
      <c r="B24" s="220"/>
      <c r="C24" s="221">
        <v>0.5347222222222222</v>
      </c>
      <c r="D24" s="221"/>
      <c r="E24" s="221"/>
      <c r="F24" s="324" t="str">
        <f>B9</f>
        <v>能登川</v>
      </c>
      <c r="G24" s="325"/>
      <c r="H24" s="82" t="s">
        <v>30</v>
      </c>
      <c r="I24" s="325" t="str">
        <f>B13</f>
        <v>金城Ｂ</v>
      </c>
      <c r="J24" s="326"/>
      <c r="K24" s="231" t="str">
        <f>B11</f>
        <v>金田</v>
      </c>
      <c r="L24" s="231"/>
      <c r="M24" s="223" t="str">
        <f>B10</f>
        <v>愛知Ｃ</v>
      </c>
      <c r="N24" s="224"/>
      <c r="P24" s="219" t="s">
        <v>21</v>
      </c>
      <c r="Q24" s="220"/>
      <c r="R24" s="221">
        <v>0.5347222222222222</v>
      </c>
      <c r="S24" s="221"/>
      <c r="T24" s="221"/>
      <c r="U24" s="324" t="str">
        <f>B11</f>
        <v>金田</v>
      </c>
      <c r="V24" s="325"/>
      <c r="W24" s="82" t="s">
        <v>30</v>
      </c>
      <c r="X24" s="325" t="str">
        <f>B14</f>
        <v>永源寺</v>
      </c>
      <c r="Y24" s="326"/>
      <c r="Z24" s="231" t="str">
        <f>B13</f>
        <v>金城Ｂ</v>
      </c>
      <c r="AA24" s="231"/>
      <c r="AB24" s="223" t="str">
        <f>B12</f>
        <v>北野Ａ</v>
      </c>
      <c r="AC24" s="224"/>
      <c r="AE24" s="219" t="s">
        <v>12</v>
      </c>
      <c r="AF24" s="220"/>
      <c r="AG24" s="221">
        <v>0.5347222222222222</v>
      </c>
      <c r="AH24" s="221"/>
      <c r="AI24" s="221"/>
      <c r="AJ24" s="324" t="str">
        <f>B14</f>
        <v>永源寺</v>
      </c>
      <c r="AK24" s="325"/>
      <c r="AL24" s="82" t="s">
        <v>30</v>
      </c>
      <c r="AM24" s="325" t="str">
        <f>B10</f>
        <v>愛知Ｃ</v>
      </c>
      <c r="AN24" s="326"/>
      <c r="AO24" s="231" t="str">
        <f>AJ21</f>
        <v>能登川</v>
      </c>
      <c r="AP24" s="231"/>
      <c r="AQ24" s="223" t="str">
        <f>AM20</f>
        <v>北野Ａ</v>
      </c>
      <c r="AR24" s="224"/>
    </row>
    <row r="25" spans="1:44" ht="36.75" customHeight="1">
      <c r="A25" s="327"/>
      <c r="B25" s="327"/>
      <c r="C25" s="328"/>
      <c r="D25" s="328"/>
      <c r="E25" s="328"/>
      <c r="F25" s="45"/>
      <c r="G25" s="46"/>
      <c r="H25" s="46"/>
      <c r="I25" s="46"/>
      <c r="J25" s="47"/>
      <c r="K25" s="329"/>
      <c r="L25" s="329"/>
      <c r="M25" s="329"/>
      <c r="N25" s="329"/>
      <c r="O25" s="48"/>
      <c r="P25" s="327"/>
      <c r="Q25" s="327"/>
      <c r="R25" s="328"/>
      <c r="S25" s="328"/>
      <c r="T25" s="328"/>
      <c r="U25" s="45"/>
      <c r="V25" s="46"/>
      <c r="W25" s="46"/>
      <c r="X25" s="46"/>
      <c r="Y25" s="47"/>
      <c r="Z25" s="329"/>
      <c r="AA25" s="329"/>
      <c r="AB25" s="330"/>
      <c r="AC25" s="330"/>
      <c r="AD25" s="48"/>
      <c r="AE25" s="327"/>
      <c r="AF25" s="327"/>
      <c r="AG25" s="328"/>
      <c r="AH25" s="328"/>
      <c r="AI25" s="328"/>
      <c r="AJ25" s="45"/>
      <c r="AK25" s="46"/>
      <c r="AL25" s="46"/>
      <c r="AM25" s="46"/>
      <c r="AN25" s="47"/>
      <c r="AO25" s="329"/>
      <c r="AP25" s="329"/>
      <c r="AQ25" s="329"/>
      <c r="AR25" s="329"/>
    </row>
    <row r="26" spans="1:44" ht="36.75" customHeight="1">
      <c r="A26" s="327"/>
      <c r="B26" s="327"/>
      <c r="C26" s="328"/>
      <c r="D26" s="328"/>
      <c r="E26" s="328"/>
      <c r="F26" s="45"/>
      <c r="G26" s="46"/>
      <c r="H26" s="46"/>
      <c r="I26" s="46"/>
      <c r="J26" s="47"/>
      <c r="K26" s="330"/>
      <c r="L26" s="330"/>
      <c r="M26" s="329"/>
      <c r="N26" s="329"/>
      <c r="O26" s="48"/>
      <c r="P26" s="327"/>
      <c r="Q26" s="327"/>
      <c r="R26" s="328"/>
      <c r="S26" s="328"/>
      <c r="T26" s="328"/>
      <c r="U26" s="45"/>
      <c r="V26" s="46"/>
      <c r="W26" s="46"/>
      <c r="X26" s="46"/>
      <c r="Y26" s="47"/>
      <c r="Z26" s="329"/>
      <c r="AA26" s="329"/>
      <c r="AB26" s="329"/>
      <c r="AC26" s="329"/>
      <c r="AD26" s="48"/>
      <c r="AE26" s="327"/>
      <c r="AF26" s="327"/>
      <c r="AG26" s="328"/>
      <c r="AH26" s="328"/>
      <c r="AI26" s="328"/>
      <c r="AJ26" s="45"/>
      <c r="AK26" s="46"/>
      <c r="AL26" s="46"/>
      <c r="AM26" s="46"/>
      <c r="AN26" s="47"/>
      <c r="AO26" s="329"/>
      <c r="AP26" s="329"/>
      <c r="AQ26" s="329"/>
      <c r="AR26" s="329"/>
    </row>
    <row r="27" spans="1:44" ht="36.75" customHeight="1">
      <c r="A27" s="327"/>
      <c r="B27" s="327"/>
      <c r="C27" s="328"/>
      <c r="D27" s="328"/>
      <c r="E27" s="328"/>
      <c r="F27" s="45"/>
      <c r="G27" s="46"/>
      <c r="H27" s="46"/>
      <c r="I27" s="46"/>
      <c r="J27" s="47"/>
      <c r="K27" s="329"/>
      <c r="L27" s="329"/>
      <c r="M27" s="329"/>
      <c r="N27" s="329"/>
      <c r="O27" s="48"/>
      <c r="P27" s="327"/>
      <c r="Q27" s="327"/>
      <c r="R27" s="328"/>
      <c r="S27" s="328"/>
      <c r="T27" s="328"/>
      <c r="U27" s="45"/>
      <c r="V27" s="46"/>
      <c r="W27" s="46"/>
      <c r="X27" s="46"/>
      <c r="Y27" s="47"/>
      <c r="Z27" s="329"/>
      <c r="AA27" s="329"/>
      <c r="AB27" s="329"/>
      <c r="AC27" s="329"/>
      <c r="AD27" s="48"/>
      <c r="AE27" s="327"/>
      <c r="AF27" s="327"/>
      <c r="AG27" s="328"/>
      <c r="AH27" s="328"/>
      <c r="AI27" s="328"/>
      <c r="AJ27" s="45"/>
      <c r="AK27" s="46"/>
      <c r="AL27" s="46"/>
      <c r="AM27" s="46"/>
      <c r="AN27" s="47"/>
      <c r="AO27" s="330"/>
      <c r="AP27" s="330"/>
      <c r="AQ27" s="329"/>
      <c r="AR27" s="329"/>
    </row>
    <row r="28" ht="25.5" customHeight="1"/>
    <row r="29" ht="25.5" customHeight="1"/>
    <row r="30" ht="25.5" customHeight="1"/>
  </sheetData>
  <sheetProtection selectLockedCells="1" selectUnlockedCells="1"/>
  <mergeCells count="205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U20:V20"/>
    <mergeCell ref="U21:V21"/>
    <mergeCell ref="U22:V22"/>
    <mergeCell ref="Z22:AA22"/>
    <mergeCell ref="AB22:AC22"/>
    <mergeCell ref="AE22:AF22"/>
    <mergeCell ref="AG22:AI22"/>
    <mergeCell ref="Z20:AA20"/>
    <mergeCell ref="U23:V23"/>
    <mergeCell ref="U24:V24"/>
    <mergeCell ref="X20:Y20"/>
    <mergeCell ref="X21:Y21"/>
    <mergeCell ref="X22:Y22"/>
    <mergeCell ref="X23:Y23"/>
    <mergeCell ref="X24:Y24"/>
    <mergeCell ref="Z27:AA27"/>
    <mergeCell ref="AB27:AC27"/>
    <mergeCell ref="AE27:AF27"/>
    <mergeCell ref="AG27:AI27"/>
    <mergeCell ref="AO27:AP27"/>
    <mergeCell ref="AQ27:AR27"/>
    <mergeCell ref="A27:B27"/>
    <mergeCell ref="C27:E27"/>
    <mergeCell ref="K27:L27"/>
    <mergeCell ref="M27:N27"/>
    <mergeCell ref="P27:Q27"/>
    <mergeCell ref="R27:T27"/>
    <mergeCell ref="Z26:AA26"/>
    <mergeCell ref="AB26:AC26"/>
    <mergeCell ref="AE26:AF26"/>
    <mergeCell ref="AG26:AI26"/>
    <mergeCell ref="AO26:AP26"/>
    <mergeCell ref="AQ26:AR26"/>
    <mergeCell ref="A26:B26"/>
    <mergeCell ref="C26:E26"/>
    <mergeCell ref="K26:L26"/>
    <mergeCell ref="M26:N26"/>
    <mergeCell ref="P26:Q26"/>
    <mergeCell ref="R26:T26"/>
    <mergeCell ref="Z25:AA25"/>
    <mergeCell ref="AB25:AC25"/>
    <mergeCell ref="AE25:AF25"/>
    <mergeCell ref="AG25:AI25"/>
    <mergeCell ref="AO25:AP25"/>
    <mergeCell ref="AQ25:AR25"/>
    <mergeCell ref="A25:B25"/>
    <mergeCell ref="C25:E25"/>
    <mergeCell ref="K25:L25"/>
    <mergeCell ref="M25:N25"/>
    <mergeCell ref="P25:Q25"/>
    <mergeCell ref="R25:T25"/>
    <mergeCell ref="Z24:AA24"/>
    <mergeCell ref="AB24:AC24"/>
    <mergeCell ref="AE24:AF24"/>
    <mergeCell ref="AG24:AI24"/>
    <mergeCell ref="AO24:AP24"/>
    <mergeCell ref="AQ24:AR24"/>
    <mergeCell ref="AJ24:AK24"/>
    <mergeCell ref="AM24:AN24"/>
    <mergeCell ref="A24:B24"/>
    <mergeCell ref="C24:E24"/>
    <mergeCell ref="K24:L24"/>
    <mergeCell ref="M24:N24"/>
    <mergeCell ref="P24:Q24"/>
    <mergeCell ref="R24:T24"/>
    <mergeCell ref="F24:G24"/>
    <mergeCell ref="I24:J24"/>
    <mergeCell ref="Z23:AA23"/>
    <mergeCell ref="AB23:AC23"/>
    <mergeCell ref="AE23:AF23"/>
    <mergeCell ref="AG23:AI23"/>
    <mergeCell ref="AO23:AP23"/>
    <mergeCell ref="AQ23:AR23"/>
    <mergeCell ref="AJ23:AK23"/>
    <mergeCell ref="AM23:AN23"/>
    <mergeCell ref="A23:B23"/>
    <mergeCell ref="C23:E23"/>
    <mergeCell ref="K23:L23"/>
    <mergeCell ref="M23:N23"/>
    <mergeCell ref="P23:Q23"/>
    <mergeCell ref="R23:T23"/>
    <mergeCell ref="F23:G23"/>
    <mergeCell ref="I23:J23"/>
    <mergeCell ref="AO22:AP22"/>
    <mergeCell ref="AQ22:AR22"/>
    <mergeCell ref="AJ22:AK22"/>
    <mergeCell ref="AM22:AN22"/>
    <mergeCell ref="A22:B22"/>
    <mergeCell ref="C22:E22"/>
    <mergeCell ref="K22:L22"/>
    <mergeCell ref="M22:N22"/>
    <mergeCell ref="P22:Q22"/>
    <mergeCell ref="R22:T22"/>
    <mergeCell ref="I22:J22"/>
    <mergeCell ref="F22:G22"/>
    <mergeCell ref="Z21:AA21"/>
    <mergeCell ref="AB21:AC21"/>
    <mergeCell ref="AE21:AF21"/>
    <mergeCell ref="AG21:AI21"/>
    <mergeCell ref="I21:J21"/>
    <mergeCell ref="F21:G21"/>
    <mergeCell ref="AO21:AP21"/>
    <mergeCell ref="AQ21:AR21"/>
    <mergeCell ref="AJ21:AK21"/>
    <mergeCell ref="AM21:AN21"/>
    <mergeCell ref="A21:B21"/>
    <mergeCell ref="C21:E21"/>
    <mergeCell ref="K21:L21"/>
    <mergeCell ref="M21:N21"/>
    <mergeCell ref="P21:Q21"/>
    <mergeCell ref="R21:T21"/>
    <mergeCell ref="AB20:AC20"/>
    <mergeCell ref="AE20:AF20"/>
    <mergeCell ref="AG20:AI20"/>
    <mergeCell ref="AO20:AP20"/>
    <mergeCell ref="AQ20:AR20"/>
    <mergeCell ref="AJ20:AK20"/>
    <mergeCell ref="AM20:AN20"/>
    <mergeCell ref="A20:B20"/>
    <mergeCell ref="C20:E20"/>
    <mergeCell ref="K20:L20"/>
    <mergeCell ref="M20:N20"/>
    <mergeCell ref="P20:Q20"/>
    <mergeCell ref="R20:T20"/>
    <mergeCell ref="I20:J20"/>
    <mergeCell ref="F20:G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27"/>
  <sheetViews>
    <sheetView zoomScalePageLayoutView="0" workbookViewId="0" topLeftCell="A4">
      <selection activeCell="AO4" sqref="AO4"/>
    </sheetView>
  </sheetViews>
  <sheetFormatPr defaultColWidth="3.00390625" defaultRowHeight="36.75" customHeight="1"/>
  <cols>
    <col min="1" max="16384" width="3.00390625" style="26" customWidth="1"/>
  </cols>
  <sheetData>
    <row r="1" spans="1:83" ht="36.75" customHeight="1">
      <c r="A1" s="27"/>
      <c r="B1" s="28"/>
      <c r="C1" s="28"/>
      <c r="D1" s="28"/>
      <c r="E1" s="29" t="s">
        <v>162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36.75" customHeight="1">
      <c r="A2" s="31" t="s">
        <v>59</v>
      </c>
      <c r="B2" s="31"/>
      <c r="C2" s="31"/>
      <c r="D2" s="31"/>
      <c r="E2" s="31"/>
      <c r="F2" s="31"/>
      <c r="G2" s="31" t="s">
        <v>60</v>
      </c>
      <c r="H2" s="31" t="str">
        <f>B8</f>
        <v>Ｆ</v>
      </c>
      <c r="I2" s="31"/>
      <c r="J2" s="31" t="s">
        <v>61</v>
      </c>
      <c r="K2" s="31"/>
      <c r="L2" s="31"/>
      <c r="M2" s="32"/>
      <c r="N2" s="33"/>
      <c r="O2" s="31"/>
      <c r="P2" s="31"/>
      <c r="Q2" s="30" t="s">
        <v>120</v>
      </c>
      <c r="R2" s="31"/>
      <c r="S2" s="34"/>
      <c r="T2" s="34"/>
      <c r="U2" s="34"/>
      <c r="V2" s="31"/>
      <c r="W2" s="31"/>
      <c r="X2" s="31"/>
      <c r="Y2" s="27"/>
      <c r="Z2" s="31"/>
      <c r="AA2" s="31"/>
      <c r="AB2" s="31"/>
      <c r="AC2" s="27"/>
      <c r="AD2" s="27"/>
      <c r="AE2" s="27"/>
      <c r="AF2" s="31"/>
      <c r="AG2" s="31"/>
      <c r="AH2" s="31"/>
      <c r="AI2" s="31"/>
      <c r="AJ2" s="31"/>
      <c r="AK2" s="34"/>
      <c r="AL2" s="34"/>
      <c r="AM2" s="34"/>
      <c r="AN2" s="31"/>
      <c r="AO2" s="31"/>
      <c r="AP2" s="31"/>
      <c r="AQ2" s="27"/>
      <c r="AR2" s="31"/>
      <c r="AS2" s="31"/>
      <c r="AT2" s="31"/>
      <c r="AU2" s="27"/>
      <c r="AV2" s="27"/>
      <c r="AW2" s="27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8.75" customHeight="1">
      <c r="A3" s="30" t="s">
        <v>62</v>
      </c>
      <c r="B3" s="30"/>
      <c r="C3" s="44" t="s">
        <v>88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18.75" customHeight="1">
      <c r="A4" s="30" t="s">
        <v>63</v>
      </c>
      <c r="B4" s="30"/>
      <c r="C4" s="30" t="s">
        <v>173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18.75" customHeight="1">
      <c r="A5" s="30" t="s">
        <v>64</v>
      </c>
      <c r="B5" s="30"/>
      <c r="C5" s="30" t="s">
        <v>117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18.75" customHeight="1">
      <c r="A6" s="30"/>
      <c r="B6" s="30"/>
      <c r="C6" s="30" t="s">
        <v>118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18.75" customHeight="1" thickBot="1">
      <c r="A7" s="30"/>
      <c r="B7" s="30"/>
      <c r="C7" s="30" t="s">
        <v>188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75" ht="36.75" customHeight="1" thickBot="1">
      <c r="A8" s="30"/>
      <c r="B8" s="153" t="s">
        <v>166</v>
      </c>
      <c r="C8" s="153"/>
      <c r="D8" s="153"/>
      <c r="E8" s="154" t="str">
        <f>B9</f>
        <v>彦根Ａ</v>
      </c>
      <c r="F8" s="154"/>
      <c r="G8" s="154"/>
      <c r="H8" s="155" t="str">
        <f>B10</f>
        <v>安土</v>
      </c>
      <c r="I8" s="155"/>
      <c r="J8" s="155"/>
      <c r="K8" s="155" t="str">
        <f>B11</f>
        <v>竜王</v>
      </c>
      <c r="L8" s="155"/>
      <c r="M8" s="155"/>
      <c r="N8" s="155" t="str">
        <f>B12</f>
        <v>八日市Ａ</v>
      </c>
      <c r="O8" s="155"/>
      <c r="P8" s="155"/>
      <c r="Q8" s="156" t="str">
        <f>B13</f>
        <v>旭森</v>
      </c>
      <c r="R8" s="156"/>
      <c r="S8" s="156"/>
      <c r="T8" s="156" t="str">
        <f>B14</f>
        <v>野洲Ｂ</v>
      </c>
      <c r="U8" s="156"/>
      <c r="V8" s="156"/>
      <c r="W8" s="309">
        <f>B15</f>
        <v>0</v>
      </c>
      <c r="X8" s="309"/>
      <c r="Y8" s="309"/>
      <c r="Z8" s="161" t="s">
        <v>50</v>
      </c>
      <c r="AA8" s="161"/>
      <c r="AB8" s="161"/>
      <c r="AC8" s="152" t="s">
        <v>65</v>
      </c>
      <c r="AD8" s="152"/>
      <c r="AE8" s="152"/>
      <c r="AF8" s="152" t="s">
        <v>66</v>
      </c>
      <c r="AG8" s="152"/>
      <c r="AH8" s="152"/>
      <c r="AI8" s="152" t="s">
        <v>67</v>
      </c>
      <c r="AJ8" s="152"/>
      <c r="AK8" s="152"/>
      <c r="AL8" s="157" t="s">
        <v>11</v>
      </c>
      <c r="AM8" s="157"/>
      <c r="AN8" s="157"/>
      <c r="AO8" s="30"/>
      <c r="AP8" s="30"/>
      <c r="AQ8" s="35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9" spans="1:75" ht="36.75" customHeight="1" thickTop="1">
      <c r="A9" s="30" t="s">
        <v>136</v>
      </c>
      <c r="B9" s="158" t="s">
        <v>96</v>
      </c>
      <c r="C9" s="158"/>
      <c r="D9" s="158"/>
      <c r="E9" s="135"/>
      <c r="F9" s="136"/>
      <c r="G9" s="137"/>
      <c r="H9" s="138">
        <v>4</v>
      </c>
      <c r="I9" s="136" t="str">
        <f>IF(H9="","-",IF(H9&gt;J9,"○",IF(H9=J9,"△","●")))</f>
        <v>○</v>
      </c>
      <c r="J9" s="137">
        <v>0</v>
      </c>
      <c r="K9" s="138">
        <v>4</v>
      </c>
      <c r="L9" s="136" t="str">
        <f>IF(K9="","-",IF(K9&gt;M9,"○",IF(K9=M9,"△","●")))</f>
        <v>○</v>
      </c>
      <c r="M9" s="137">
        <v>0</v>
      </c>
      <c r="N9" s="138">
        <v>2</v>
      </c>
      <c r="O9" s="136" t="str">
        <f>IF(N9="","-",IF(N9&gt;P9,"○",IF(N9=P9,"△","●")))</f>
        <v>○</v>
      </c>
      <c r="P9" s="137">
        <v>0</v>
      </c>
      <c r="Q9" s="138">
        <v>1</v>
      </c>
      <c r="R9" s="136" t="str">
        <f>IF(Q9="","-",IF(Q9&gt;S9,"○",IF(Q9=S9,"△","●")))</f>
        <v>△</v>
      </c>
      <c r="S9" s="136">
        <v>1</v>
      </c>
      <c r="T9" s="138">
        <v>6</v>
      </c>
      <c r="U9" s="136" t="str">
        <f>IF(T9="","-",IF(T9&gt;V9,"○",IF(T9=V9,"△","●")))</f>
        <v>○</v>
      </c>
      <c r="V9" s="136">
        <v>0</v>
      </c>
      <c r="W9" s="61"/>
      <c r="X9" s="62"/>
      <c r="Y9" s="63"/>
      <c r="Z9" s="238">
        <f aca="true" t="shared" si="0" ref="Z9:Z14">COUNTIF(E9:Y9,"○")*3+COUNTIF(E9:Y9,"△")</f>
        <v>13</v>
      </c>
      <c r="AA9" s="239"/>
      <c r="AB9" s="240"/>
      <c r="AC9" s="241">
        <f aca="true" t="shared" si="1" ref="AC9:AC14">E9+H9+K9+N9+Q9+T9</f>
        <v>17</v>
      </c>
      <c r="AD9" s="239"/>
      <c r="AE9" s="240"/>
      <c r="AF9" s="241">
        <f aca="true" t="shared" si="2" ref="AF9:AF14">G9+J9+M9+P9+S9+V9</f>
        <v>1</v>
      </c>
      <c r="AG9" s="239"/>
      <c r="AH9" s="240"/>
      <c r="AI9" s="241">
        <f aca="true" t="shared" si="3" ref="AI9:AI14">AC9-AF9</f>
        <v>16</v>
      </c>
      <c r="AJ9" s="239"/>
      <c r="AK9" s="240"/>
      <c r="AL9" s="241">
        <v>1</v>
      </c>
      <c r="AM9" s="239"/>
      <c r="AN9" s="242"/>
      <c r="AO9" s="30"/>
      <c r="AP9" s="30"/>
      <c r="AQ9" s="35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</row>
    <row r="10" spans="1:75" ht="36.75" customHeight="1">
      <c r="A10" s="30"/>
      <c r="B10" s="159" t="s">
        <v>163</v>
      </c>
      <c r="C10" s="159"/>
      <c r="D10" s="159"/>
      <c r="E10" s="139">
        <v>0</v>
      </c>
      <c r="F10" s="134" t="str">
        <f>IF(E10="","-",IF(E10&gt;G10,"○",IF(E10=G10,"△","●")))</f>
        <v>●</v>
      </c>
      <c r="G10" s="140">
        <v>4</v>
      </c>
      <c r="H10" s="141"/>
      <c r="I10" s="134"/>
      <c r="J10" s="140"/>
      <c r="K10" s="141">
        <v>2</v>
      </c>
      <c r="L10" s="134" t="str">
        <f>IF(K10="","-",IF(K10&gt;M10,"○",IF(K10=M10,"△","●")))</f>
        <v>○</v>
      </c>
      <c r="M10" s="140">
        <v>1</v>
      </c>
      <c r="N10" s="141">
        <v>1</v>
      </c>
      <c r="O10" s="134" t="str">
        <f>IF(N10="","-",IF(N10&gt;P10,"○",IF(N10=P10,"△","●")))</f>
        <v>△</v>
      </c>
      <c r="P10" s="140">
        <v>1</v>
      </c>
      <c r="Q10" s="141">
        <v>1</v>
      </c>
      <c r="R10" s="134" t="str">
        <f>IF(Q10="","-",IF(Q10&gt;S10,"○",IF(Q10=S10,"△","●")))</f>
        <v>○</v>
      </c>
      <c r="S10" s="134">
        <v>0</v>
      </c>
      <c r="T10" s="141">
        <v>2</v>
      </c>
      <c r="U10" s="134" t="str">
        <f>IF(T10="","-",IF(T10&gt;V10,"○",IF(T10=V10,"△","●")))</f>
        <v>○</v>
      </c>
      <c r="V10" s="134">
        <v>0</v>
      </c>
      <c r="W10" s="64"/>
      <c r="X10" s="65"/>
      <c r="Y10" s="66"/>
      <c r="Z10" s="243">
        <f t="shared" si="0"/>
        <v>10</v>
      </c>
      <c r="AA10" s="235"/>
      <c r="AB10" s="244"/>
      <c r="AC10" s="175">
        <f t="shared" si="1"/>
        <v>6</v>
      </c>
      <c r="AD10" s="176"/>
      <c r="AE10" s="177"/>
      <c r="AF10" s="175">
        <f t="shared" si="2"/>
        <v>6</v>
      </c>
      <c r="AG10" s="176"/>
      <c r="AH10" s="177"/>
      <c r="AI10" s="176">
        <f t="shared" si="3"/>
        <v>0</v>
      </c>
      <c r="AJ10" s="176"/>
      <c r="AK10" s="177"/>
      <c r="AL10" s="234">
        <v>3</v>
      </c>
      <c r="AM10" s="235"/>
      <c r="AN10" s="236"/>
      <c r="AO10" s="30"/>
      <c r="AP10" s="30"/>
      <c r="AQ10" s="35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</row>
    <row r="11" spans="1:75" ht="36.75" customHeight="1">
      <c r="A11" s="30"/>
      <c r="B11" s="159" t="s">
        <v>164</v>
      </c>
      <c r="C11" s="159"/>
      <c r="D11" s="159"/>
      <c r="E11" s="139">
        <v>0</v>
      </c>
      <c r="F11" s="134" t="str">
        <f>IF(E11="","-",IF(E11&gt;G11,"○",IF(E11=G11,"△","●")))</f>
        <v>●</v>
      </c>
      <c r="G11" s="140">
        <v>4</v>
      </c>
      <c r="H11" s="141">
        <v>1</v>
      </c>
      <c r="I11" s="134" t="str">
        <f>IF(H11="","-",IF(H11&gt;J11,"○",IF(H11=J11,"△","●")))</f>
        <v>●</v>
      </c>
      <c r="J11" s="140">
        <v>2</v>
      </c>
      <c r="K11" s="141"/>
      <c r="L11" s="134"/>
      <c r="M11" s="140"/>
      <c r="N11" s="141">
        <v>0</v>
      </c>
      <c r="O11" s="134" t="str">
        <f>IF(N11="","-",IF(N11&gt;P11,"○",IF(N11=P11,"△","●")))</f>
        <v>●</v>
      </c>
      <c r="P11" s="140">
        <v>1</v>
      </c>
      <c r="Q11" s="141">
        <v>1</v>
      </c>
      <c r="R11" s="134" t="str">
        <f>IF(Q11="","-",IF(Q11&gt;S11,"○",IF(Q11=S11,"△","●")))</f>
        <v>●</v>
      </c>
      <c r="S11" s="134">
        <v>2</v>
      </c>
      <c r="T11" s="141">
        <v>2</v>
      </c>
      <c r="U11" s="134" t="str">
        <f>IF(T11="","-",IF(T11&gt;V11,"○",IF(T11=V11,"△","●")))</f>
        <v>●</v>
      </c>
      <c r="V11" s="134">
        <v>4</v>
      </c>
      <c r="W11" s="64"/>
      <c r="X11" s="65"/>
      <c r="Y11" s="66"/>
      <c r="Z11" s="243">
        <f t="shared" si="0"/>
        <v>0</v>
      </c>
      <c r="AA11" s="235"/>
      <c r="AB11" s="244"/>
      <c r="AC11" s="175">
        <f t="shared" si="1"/>
        <v>4</v>
      </c>
      <c r="AD11" s="176"/>
      <c r="AE11" s="177"/>
      <c r="AF11" s="175">
        <f t="shared" si="2"/>
        <v>13</v>
      </c>
      <c r="AG11" s="176"/>
      <c r="AH11" s="177"/>
      <c r="AI11" s="176">
        <f t="shared" si="3"/>
        <v>-9</v>
      </c>
      <c r="AJ11" s="176"/>
      <c r="AK11" s="177"/>
      <c r="AL11" s="234">
        <v>6</v>
      </c>
      <c r="AM11" s="235"/>
      <c r="AN11" s="236"/>
      <c r="AO11" s="30"/>
      <c r="AP11" s="30"/>
      <c r="AQ11" s="35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</row>
    <row r="12" spans="1:75" ht="36.75" customHeight="1">
      <c r="A12" s="30"/>
      <c r="B12" s="159" t="s">
        <v>165</v>
      </c>
      <c r="C12" s="159"/>
      <c r="D12" s="159"/>
      <c r="E12" s="139">
        <v>0</v>
      </c>
      <c r="F12" s="134" t="str">
        <f>IF(E12="","-",IF(E12&gt;G12,"○",IF(E12=G12,"△","●")))</f>
        <v>●</v>
      </c>
      <c r="G12" s="140">
        <v>2</v>
      </c>
      <c r="H12" s="141">
        <v>1</v>
      </c>
      <c r="I12" s="134" t="str">
        <f>IF(H12="","-",IF(H12&gt;J12,"○",IF(H12=J12,"△","●")))</f>
        <v>△</v>
      </c>
      <c r="J12" s="140">
        <v>1</v>
      </c>
      <c r="K12" s="141">
        <v>1</v>
      </c>
      <c r="L12" s="134" t="str">
        <f>IF(K12="","-",IF(K12&gt;M12,"○",IF(K12=M12,"△","●")))</f>
        <v>○</v>
      </c>
      <c r="M12" s="140">
        <v>0</v>
      </c>
      <c r="N12" s="141"/>
      <c r="O12" s="134"/>
      <c r="P12" s="140"/>
      <c r="Q12" s="141">
        <v>0</v>
      </c>
      <c r="R12" s="134" t="str">
        <f>IF(Q12="","-",IF(Q12&gt;S12,"○",IF(Q12=S12,"△","●")))</f>
        <v>●</v>
      </c>
      <c r="S12" s="134">
        <v>1</v>
      </c>
      <c r="T12" s="141">
        <v>3</v>
      </c>
      <c r="U12" s="134" t="str">
        <f>IF(T12="","-",IF(T12&gt;V12,"○",IF(T12=V12,"△","●")))</f>
        <v>○</v>
      </c>
      <c r="V12" s="134">
        <v>0</v>
      </c>
      <c r="W12" s="64"/>
      <c r="X12" s="65"/>
      <c r="Y12" s="66"/>
      <c r="Z12" s="243">
        <f t="shared" si="0"/>
        <v>7</v>
      </c>
      <c r="AA12" s="235"/>
      <c r="AB12" s="244"/>
      <c r="AC12" s="175">
        <f t="shared" si="1"/>
        <v>5</v>
      </c>
      <c r="AD12" s="176"/>
      <c r="AE12" s="177"/>
      <c r="AF12" s="175">
        <f t="shared" si="2"/>
        <v>4</v>
      </c>
      <c r="AG12" s="176"/>
      <c r="AH12" s="177"/>
      <c r="AI12" s="176">
        <f t="shared" si="3"/>
        <v>1</v>
      </c>
      <c r="AJ12" s="176"/>
      <c r="AK12" s="177"/>
      <c r="AL12" s="234">
        <v>4</v>
      </c>
      <c r="AM12" s="235"/>
      <c r="AN12" s="236"/>
      <c r="AO12" s="30"/>
      <c r="AP12" s="30"/>
      <c r="AQ12" s="35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</row>
    <row r="13" spans="1:75" ht="36.75" customHeight="1">
      <c r="A13" s="30"/>
      <c r="B13" s="159" t="s">
        <v>79</v>
      </c>
      <c r="C13" s="159"/>
      <c r="D13" s="159"/>
      <c r="E13" s="139">
        <v>1</v>
      </c>
      <c r="F13" s="134" t="str">
        <f>IF(E13="","-",IF(E13&gt;G13,"○",IF(E13=G13,"△","●")))</f>
        <v>△</v>
      </c>
      <c r="G13" s="140">
        <v>1</v>
      </c>
      <c r="H13" s="141">
        <v>0</v>
      </c>
      <c r="I13" s="134" t="str">
        <f>IF(H13="","-",IF(H13&gt;J13,"○",IF(H13=J13,"△","●")))</f>
        <v>●</v>
      </c>
      <c r="J13" s="140">
        <v>1</v>
      </c>
      <c r="K13" s="141">
        <v>2</v>
      </c>
      <c r="L13" s="134" t="str">
        <f>IF(K13="","-",IF(K13&gt;M13,"○",IF(K13=M13,"△","●")))</f>
        <v>○</v>
      </c>
      <c r="M13" s="140">
        <v>1</v>
      </c>
      <c r="N13" s="141">
        <v>1</v>
      </c>
      <c r="O13" s="134" t="str">
        <f>IF(N13="","-",IF(N13&gt;P13,"○",IF(N13=P13,"△","●")))</f>
        <v>○</v>
      </c>
      <c r="P13" s="140">
        <v>0</v>
      </c>
      <c r="Q13" s="141"/>
      <c r="R13" s="134"/>
      <c r="S13" s="134"/>
      <c r="T13" s="141">
        <v>2</v>
      </c>
      <c r="U13" s="134" t="str">
        <f>IF(T13="","-",IF(T13&gt;V13,"○",IF(T13=V13,"△","●")))</f>
        <v>○</v>
      </c>
      <c r="V13" s="134">
        <v>0</v>
      </c>
      <c r="W13" s="64"/>
      <c r="X13" s="65"/>
      <c r="Y13" s="66"/>
      <c r="Z13" s="243">
        <f t="shared" si="0"/>
        <v>10</v>
      </c>
      <c r="AA13" s="235"/>
      <c r="AB13" s="244"/>
      <c r="AC13" s="175">
        <f t="shared" si="1"/>
        <v>6</v>
      </c>
      <c r="AD13" s="176"/>
      <c r="AE13" s="177"/>
      <c r="AF13" s="175">
        <f t="shared" si="2"/>
        <v>3</v>
      </c>
      <c r="AG13" s="176"/>
      <c r="AH13" s="177"/>
      <c r="AI13" s="176">
        <f t="shared" si="3"/>
        <v>3</v>
      </c>
      <c r="AJ13" s="176"/>
      <c r="AK13" s="177"/>
      <c r="AL13" s="234">
        <v>2</v>
      </c>
      <c r="AM13" s="235"/>
      <c r="AN13" s="236"/>
      <c r="AO13" s="30"/>
      <c r="AP13" s="30"/>
      <c r="AQ13" s="35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</row>
    <row r="14" spans="1:75" ht="36.75" customHeight="1">
      <c r="A14" s="30"/>
      <c r="B14" s="159" t="s">
        <v>95</v>
      </c>
      <c r="C14" s="159"/>
      <c r="D14" s="159"/>
      <c r="E14" s="139">
        <v>0</v>
      </c>
      <c r="F14" s="134" t="str">
        <f>IF(E14="","-",IF(E14&gt;G14,"○",IF(E14=G14,"△","●")))</f>
        <v>●</v>
      </c>
      <c r="G14" s="140">
        <v>6</v>
      </c>
      <c r="H14" s="141">
        <v>0</v>
      </c>
      <c r="I14" s="134" t="str">
        <f>IF(H14="","-",IF(H14&gt;J14,"○",IF(H14=J14,"△","●")))</f>
        <v>●</v>
      </c>
      <c r="J14" s="140">
        <v>2</v>
      </c>
      <c r="K14" s="141">
        <v>4</v>
      </c>
      <c r="L14" s="134" t="str">
        <f>IF(K14="","-",IF(K14&gt;M14,"○",IF(K14=M14,"△","●")))</f>
        <v>○</v>
      </c>
      <c r="M14" s="140">
        <v>2</v>
      </c>
      <c r="N14" s="141">
        <v>0</v>
      </c>
      <c r="O14" s="134" t="str">
        <f>IF(N14="","-",IF(N14&gt;P14,"○",IF(N14=P14,"△","●")))</f>
        <v>●</v>
      </c>
      <c r="P14" s="140">
        <v>3</v>
      </c>
      <c r="Q14" s="141">
        <v>0</v>
      </c>
      <c r="R14" s="134" t="str">
        <f>IF(Q14="","-",IF(Q14&gt;S14,"○",IF(Q14=S14,"△","●")))</f>
        <v>●</v>
      </c>
      <c r="S14" s="134">
        <v>2</v>
      </c>
      <c r="T14" s="141"/>
      <c r="U14" s="134"/>
      <c r="V14" s="134"/>
      <c r="W14" s="64"/>
      <c r="X14" s="65"/>
      <c r="Y14" s="66"/>
      <c r="Z14" s="243">
        <f t="shared" si="0"/>
        <v>3</v>
      </c>
      <c r="AA14" s="235"/>
      <c r="AB14" s="244"/>
      <c r="AC14" s="175">
        <f t="shared" si="1"/>
        <v>4</v>
      </c>
      <c r="AD14" s="176"/>
      <c r="AE14" s="177"/>
      <c r="AF14" s="175">
        <f t="shared" si="2"/>
        <v>15</v>
      </c>
      <c r="AG14" s="176"/>
      <c r="AH14" s="177"/>
      <c r="AI14" s="176">
        <f t="shared" si="3"/>
        <v>-11</v>
      </c>
      <c r="AJ14" s="176"/>
      <c r="AK14" s="177"/>
      <c r="AL14" s="234">
        <v>5</v>
      </c>
      <c r="AM14" s="235"/>
      <c r="AN14" s="236"/>
      <c r="AO14" s="30"/>
      <c r="AP14" s="30"/>
      <c r="AQ14" s="35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</row>
    <row r="15" spans="1:75" ht="36.75" customHeight="1" thickBot="1">
      <c r="A15" s="30"/>
      <c r="B15" s="310"/>
      <c r="C15" s="310"/>
      <c r="D15" s="310"/>
      <c r="E15" s="70"/>
      <c r="F15" s="68"/>
      <c r="G15" s="71"/>
      <c r="H15" s="67"/>
      <c r="I15" s="68"/>
      <c r="J15" s="71"/>
      <c r="K15" s="67"/>
      <c r="L15" s="68"/>
      <c r="M15" s="71"/>
      <c r="N15" s="67"/>
      <c r="O15" s="68"/>
      <c r="P15" s="71"/>
      <c r="Q15" s="67"/>
      <c r="R15" s="68"/>
      <c r="S15" s="68"/>
      <c r="T15" s="67"/>
      <c r="U15" s="68"/>
      <c r="V15" s="68"/>
      <c r="W15" s="67"/>
      <c r="X15" s="68"/>
      <c r="Y15" s="69"/>
      <c r="Z15" s="311"/>
      <c r="AA15" s="312"/>
      <c r="AB15" s="313"/>
      <c r="AC15" s="314"/>
      <c r="AD15" s="312"/>
      <c r="AE15" s="313"/>
      <c r="AF15" s="314"/>
      <c r="AG15" s="312"/>
      <c r="AH15" s="313"/>
      <c r="AI15" s="314"/>
      <c r="AJ15" s="312"/>
      <c r="AK15" s="313"/>
      <c r="AL15" s="314"/>
      <c r="AM15" s="312"/>
      <c r="AN15" s="331"/>
      <c r="AO15" s="30"/>
      <c r="AP15" s="30"/>
      <c r="AQ15" s="35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</row>
    <row r="16" spans="1:92" s="40" customFormat="1" ht="36.75" customHeight="1" thickBot="1">
      <c r="A16" s="38" t="s">
        <v>156</v>
      </c>
      <c r="B16" s="36"/>
      <c r="C16" s="36"/>
      <c r="D16" s="37"/>
      <c r="E16" s="38" t="s">
        <v>157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6" t="s">
        <v>197</v>
      </c>
      <c r="Q16" s="38"/>
      <c r="R16" s="38"/>
      <c r="S16" s="38"/>
      <c r="T16" s="38" t="s">
        <v>122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 t="s">
        <v>198</v>
      </c>
      <c r="AF16" s="38"/>
      <c r="AG16" s="38"/>
      <c r="AH16" s="38"/>
      <c r="AI16" s="38" t="s">
        <v>123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44" s="5" customFormat="1" ht="28.5" customHeight="1">
      <c r="A17" s="163" t="s">
        <v>68</v>
      </c>
      <c r="B17" s="164"/>
      <c r="C17" s="164"/>
      <c r="D17" s="164"/>
      <c r="E17" s="164"/>
      <c r="F17" s="164" t="s">
        <v>167</v>
      </c>
      <c r="G17" s="164"/>
      <c r="H17" s="164"/>
      <c r="I17" s="164"/>
      <c r="J17" s="164"/>
      <c r="K17" s="164"/>
      <c r="L17" s="164"/>
      <c r="M17" s="164"/>
      <c r="N17" s="165"/>
      <c r="P17" s="163" t="s">
        <v>68</v>
      </c>
      <c r="Q17" s="164"/>
      <c r="R17" s="164"/>
      <c r="S17" s="164"/>
      <c r="T17" s="164"/>
      <c r="U17" s="164" t="s">
        <v>168</v>
      </c>
      <c r="V17" s="164"/>
      <c r="W17" s="164"/>
      <c r="X17" s="164"/>
      <c r="Y17" s="164"/>
      <c r="Z17" s="164"/>
      <c r="AA17" s="164"/>
      <c r="AB17" s="164"/>
      <c r="AC17" s="165"/>
      <c r="AE17" s="163" t="s">
        <v>68</v>
      </c>
      <c r="AF17" s="164"/>
      <c r="AG17" s="164"/>
      <c r="AH17" s="164"/>
      <c r="AI17" s="164"/>
      <c r="AJ17" s="164" t="s">
        <v>169</v>
      </c>
      <c r="AK17" s="164"/>
      <c r="AL17" s="164"/>
      <c r="AM17" s="164"/>
      <c r="AN17" s="164"/>
      <c r="AO17" s="164"/>
      <c r="AP17" s="164"/>
      <c r="AQ17" s="164"/>
      <c r="AR17" s="165"/>
    </row>
    <row r="18" spans="1:44" s="5" customFormat="1" ht="28.5" customHeight="1">
      <c r="A18" s="178" t="s">
        <v>69</v>
      </c>
      <c r="B18" s="179"/>
      <c r="C18" s="179"/>
      <c r="D18" s="179"/>
      <c r="E18" s="179"/>
      <c r="F18" s="180" t="s">
        <v>170</v>
      </c>
      <c r="G18" s="181"/>
      <c r="H18" s="181"/>
      <c r="I18" s="181"/>
      <c r="J18" s="181"/>
      <c r="K18" s="181"/>
      <c r="L18" s="181"/>
      <c r="M18" s="181"/>
      <c r="N18" s="182"/>
      <c r="P18" s="178" t="s">
        <v>69</v>
      </c>
      <c r="Q18" s="179"/>
      <c r="R18" s="179"/>
      <c r="S18" s="179"/>
      <c r="T18" s="179"/>
      <c r="U18" s="180" t="s">
        <v>207</v>
      </c>
      <c r="V18" s="181"/>
      <c r="W18" s="181"/>
      <c r="X18" s="181"/>
      <c r="Y18" s="181"/>
      <c r="Z18" s="181"/>
      <c r="AA18" s="181"/>
      <c r="AB18" s="181"/>
      <c r="AC18" s="182"/>
      <c r="AE18" s="178" t="s">
        <v>69</v>
      </c>
      <c r="AF18" s="179"/>
      <c r="AG18" s="179"/>
      <c r="AH18" s="179"/>
      <c r="AI18" s="179"/>
      <c r="AJ18" s="180" t="s">
        <v>208</v>
      </c>
      <c r="AK18" s="181"/>
      <c r="AL18" s="181"/>
      <c r="AM18" s="181"/>
      <c r="AN18" s="181"/>
      <c r="AO18" s="181"/>
      <c r="AP18" s="181"/>
      <c r="AQ18" s="181"/>
      <c r="AR18" s="182"/>
    </row>
    <row r="19" spans="1:44" ht="36.75" customHeight="1" thickBot="1">
      <c r="A19" s="185" t="s">
        <v>70</v>
      </c>
      <c r="B19" s="183"/>
      <c r="C19" s="183"/>
      <c r="D19" s="183"/>
      <c r="E19" s="183"/>
      <c r="F19" s="183" t="s">
        <v>27</v>
      </c>
      <c r="G19" s="183"/>
      <c r="H19" s="183"/>
      <c r="I19" s="183"/>
      <c r="J19" s="183"/>
      <c r="K19" s="183" t="s">
        <v>86</v>
      </c>
      <c r="L19" s="183"/>
      <c r="M19" s="183" t="s">
        <v>89</v>
      </c>
      <c r="N19" s="184"/>
      <c r="P19" s="185" t="s">
        <v>70</v>
      </c>
      <c r="Q19" s="183"/>
      <c r="R19" s="183"/>
      <c r="S19" s="183"/>
      <c r="T19" s="183"/>
      <c r="U19" s="183" t="s">
        <v>27</v>
      </c>
      <c r="V19" s="183"/>
      <c r="W19" s="183"/>
      <c r="X19" s="183"/>
      <c r="Y19" s="183"/>
      <c r="Z19" s="183" t="s">
        <v>86</v>
      </c>
      <c r="AA19" s="183"/>
      <c r="AB19" s="183" t="s">
        <v>89</v>
      </c>
      <c r="AC19" s="184"/>
      <c r="AE19" s="185" t="s">
        <v>70</v>
      </c>
      <c r="AF19" s="183"/>
      <c r="AG19" s="183"/>
      <c r="AH19" s="183"/>
      <c r="AI19" s="183"/>
      <c r="AJ19" s="183" t="s">
        <v>27</v>
      </c>
      <c r="AK19" s="183"/>
      <c r="AL19" s="183"/>
      <c r="AM19" s="183"/>
      <c r="AN19" s="183"/>
      <c r="AO19" s="183" t="s">
        <v>86</v>
      </c>
      <c r="AP19" s="183"/>
      <c r="AQ19" s="183" t="s">
        <v>89</v>
      </c>
      <c r="AR19" s="184"/>
    </row>
    <row r="20" spans="1:44" ht="36.75" customHeight="1" thickTop="1">
      <c r="A20" s="190">
        <v>1</v>
      </c>
      <c r="B20" s="191"/>
      <c r="C20" s="192">
        <v>0.3958333333333333</v>
      </c>
      <c r="D20" s="192"/>
      <c r="E20" s="192"/>
      <c r="F20" s="41" t="str">
        <f>B9</f>
        <v>彦根Ａ</v>
      </c>
      <c r="G20" s="42"/>
      <c r="H20" s="42" t="s">
        <v>30</v>
      </c>
      <c r="I20" s="317" t="str">
        <f>B11</f>
        <v>竜王</v>
      </c>
      <c r="J20" s="318"/>
      <c r="K20" s="188" t="str">
        <f>B10</f>
        <v>安土</v>
      </c>
      <c r="L20" s="188"/>
      <c r="M20" s="315" t="str">
        <f>B13</f>
        <v>旭森</v>
      </c>
      <c r="N20" s="316"/>
      <c r="P20" s="190" t="s">
        <v>20</v>
      </c>
      <c r="Q20" s="191"/>
      <c r="R20" s="192">
        <v>0.3958333333333333</v>
      </c>
      <c r="S20" s="192"/>
      <c r="T20" s="192"/>
      <c r="U20" s="197" t="str">
        <f>B12</f>
        <v>八日市Ａ</v>
      </c>
      <c r="V20" s="198"/>
      <c r="W20" s="42" t="s">
        <v>30</v>
      </c>
      <c r="X20" s="42"/>
      <c r="Y20" s="84" t="str">
        <f>B11</f>
        <v>竜王</v>
      </c>
      <c r="Z20" s="188" t="str">
        <f>B13</f>
        <v>旭森</v>
      </c>
      <c r="AA20" s="188"/>
      <c r="AB20" s="188" t="str">
        <f>B14</f>
        <v>野洲Ｂ</v>
      </c>
      <c r="AC20" s="189"/>
      <c r="AE20" s="190" t="s">
        <v>22</v>
      </c>
      <c r="AF20" s="191"/>
      <c r="AG20" s="192">
        <v>0.3958333333333333</v>
      </c>
      <c r="AH20" s="192"/>
      <c r="AI20" s="192"/>
      <c r="AJ20" s="41" t="str">
        <f>B10</f>
        <v>安土</v>
      </c>
      <c r="AK20" s="42"/>
      <c r="AL20" s="42" t="s">
        <v>30</v>
      </c>
      <c r="AM20" s="198" t="str">
        <f>B12</f>
        <v>八日市Ａ</v>
      </c>
      <c r="AN20" s="237"/>
      <c r="AO20" s="188" t="str">
        <f>AJ21</f>
        <v>彦根Ａ</v>
      </c>
      <c r="AP20" s="188"/>
      <c r="AQ20" s="188" t="str">
        <f>AN21</f>
        <v>野洲Ｂ</v>
      </c>
      <c r="AR20" s="189"/>
    </row>
    <row r="21" spans="1:44" ht="36.75" customHeight="1">
      <c r="A21" s="201">
        <v>2</v>
      </c>
      <c r="B21" s="202"/>
      <c r="C21" s="203">
        <v>0.4305555555555556</v>
      </c>
      <c r="D21" s="203"/>
      <c r="E21" s="203"/>
      <c r="F21" s="41" t="str">
        <f>B10</f>
        <v>安土</v>
      </c>
      <c r="G21" s="42"/>
      <c r="H21" s="42" t="s">
        <v>30</v>
      </c>
      <c r="I21" s="321" t="str">
        <f>B13</f>
        <v>旭森</v>
      </c>
      <c r="J21" s="322"/>
      <c r="K21" s="188" t="str">
        <f>B9</f>
        <v>彦根Ａ</v>
      </c>
      <c r="L21" s="188"/>
      <c r="M21" s="188" t="str">
        <f>B11</f>
        <v>竜王</v>
      </c>
      <c r="N21" s="189"/>
      <c r="P21" s="201" t="s">
        <v>23</v>
      </c>
      <c r="Q21" s="202"/>
      <c r="R21" s="203">
        <v>0.4305555555555556</v>
      </c>
      <c r="S21" s="203"/>
      <c r="T21" s="203"/>
      <c r="U21" s="41" t="str">
        <f>B13</f>
        <v>旭森</v>
      </c>
      <c r="V21" s="42"/>
      <c r="W21" s="42" t="s">
        <v>30</v>
      </c>
      <c r="X21" s="42"/>
      <c r="Y21" s="43" t="str">
        <f>B14</f>
        <v>野洲Ｂ</v>
      </c>
      <c r="Z21" s="323" t="str">
        <f>B11</f>
        <v>竜王</v>
      </c>
      <c r="AA21" s="214"/>
      <c r="AB21" s="188" t="str">
        <f>B12</f>
        <v>八日市Ａ</v>
      </c>
      <c r="AC21" s="189"/>
      <c r="AE21" s="201" t="s">
        <v>15</v>
      </c>
      <c r="AF21" s="202"/>
      <c r="AG21" s="203">
        <v>0.4305555555555556</v>
      </c>
      <c r="AH21" s="203"/>
      <c r="AI21" s="203"/>
      <c r="AJ21" s="41" t="str">
        <f>B9</f>
        <v>彦根Ａ</v>
      </c>
      <c r="AK21" s="42"/>
      <c r="AL21" s="42" t="s">
        <v>30</v>
      </c>
      <c r="AM21" s="42"/>
      <c r="AN21" s="43" t="str">
        <f>B14</f>
        <v>野洲Ｂ</v>
      </c>
      <c r="AO21" s="188" t="str">
        <f>AM20</f>
        <v>八日市Ａ</v>
      </c>
      <c r="AP21" s="188"/>
      <c r="AQ21" s="188" t="str">
        <f>AJ20</f>
        <v>安土</v>
      </c>
      <c r="AR21" s="189"/>
    </row>
    <row r="22" spans="1:44" ht="36.75" customHeight="1">
      <c r="A22" s="201">
        <v>3</v>
      </c>
      <c r="B22" s="202"/>
      <c r="C22" s="203">
        <v>0.46527777777777773</v>
      </c>
      <c r="D22" s="203"/>
      <c r="E22" s="203"/>
      <c r="F22" s="208" t="str">
        <f>B12</f>
        <v>八日市Ａ</v>
      </c>
      <c r="G22" s="209"/>
      <c r="H22" s="42" t="s">
        <v>30</v>
      </c>
      <c r="I22" s="321" t="str">
        <f>B14</f>
        <v>野洲Ｂ</v>
      </c>
      <c r="J22" s="322"/>
      <c r="K22" s="211" t="str">
        <f>B10</f>
        <v>安土</v>
      </c>
      <c r="L22" s="211"/>
      <c r="M22" s="211" t="str">
        <f>B13</f>
        <v>旭森</v>
      </c>
      <c r="N22" s="212"/>
      <c r="P22" s="201" t="s">
        <v>14</v>
      </c>
      <c r="Q22" s="202"/>
      <c r="R22" s="203">
        <v>0.46527777777777773</v>
      </c>
      <c r="S22" s="203"/>
      <c r="T22" s="203"/>
      <c r="U22" s="41" t="str">
        <f>B9</f>
        <v>彦根Ａ</v>
      </c>
      <c r="V22" s="42"/>
      <c r="W22" s="42" t="s">
        <v>30</v>
      </c>
      <c r="X22" s="42"/>
      <c r="Y22" s="43" t="str">
        <f>B10</f>
        <v>安土</v>
      </c>
      <c r="Z22" s="211" t="str">
        <f>B14</f>
        <v>野洲Ｂ</v>
      </c>
      <c r="AA22" s="211"/>
      <c r="AB22" s="211" t="str">
        <f>B11</f>
        <v>竜王</v>
      </c>
      <c r="AC22" s="212"/>
      <c r="AE22" s="201" t="s">
        <v>24</v>
      </c>
      <c r="AF22" s="202"/>
      <c r="AG22" s="203">
        <v>0.46527777777777773</v>
      </c>
      <c r="AH22" s="203"/>
      <c r="AI22" s="203"/>
      <c r="AJ22" s="41" t="str">
        <f>B11</f>
        <v>竜王</v>
      </c>
      <c r="AK22" s="42"/>
      <c r="AL22" s="42" t="s">
        <v>30</v>
      </c>
      <c r="AM22" s="42"/>
      <c r="AN22" s="43" t="str">
        <f>B13</f>
        <v>旭森</v>
      </c>
      <c r="AO22" s="211" t="str">
        <f>AN21</f>
        <v>野洲Ｂ</v>
      </c>
      <c r="AP22" s="211"/>
      <c r="AQ22" s="211" t="str">
        <f>AJ21</f>
        <v>彦根Ａ</v>
      </c>
      <c r="AR22" s="212"/>
    </row>
    <row r="23" spans="1:44" ht="36.75" customHeight="1">
      <c r="A23" s="201">
        <v>4</v>
      </c>
      <c r="B23" s="202"/>
      <c r="C23" s="203">
        <v>0.5</v>
      </c>
      <c r="D23" s="203"/>
      <c r="E23" s="203"/>
      <c r="F23" s="41" t="str">
        <f>B10</f>
        <v>安土</v>
      </c>
      <c r="G23" s="42"/>
      <c r="H23" s="42" t="s">
        <v>30</v>
      </c>
      <c r="I23" s="42"/>
      <c r="J23" s="43" t="str">
        <f>B11</f>
        <v>竜王</v>
      </c>
      <c r="K23" s="211" t="str">
        <f>B12</f>
        <v>八日市Ａ</v>
      </c>
      <c r="L23" s="211"/>
      <c r="M23" s="211" t="str">
        <f>B14</f>
        <v>野洲Ｂ</v>
      </c>
      <c r="N23" s="212"/>
      <c r="P23" s="201" t="s">
        <v>18</v>
      </c>
      <c r="Q23" s="202"/>
      <c r="R23" s="203">
        <v>0.5</v>
      </c>
      <c r="S23" s="203"/>
      <c r="T23" s="203"/>
      <c r="U23" s="41" t="str">
        <f>B13</f>
        <v>旭森</v>
      </c>
      <c r="V23" s="42"/>
      <c r="W23" s="42" t="s">
        <v>30</v>
      </c>
      <c r="X23" s="209" t="str">
        <f>B12</f>
        <v>八日市Ａ</v>
      </c>
      <c r="Y23" s="210"/>
      <c r="Z23" s="211" t="str">
        <f>B10</f>
        <v>安土</v>
      </c>
      <c r="AA23" s="211"/>
      <c r="AB23" s="211" t="str">
        <f>B9</f>
        <v>彦根Ａ</v>
      </c>
      <c r="AC23" s="212"/>
      <c r="AE23" s="201" t="s">
        <v>19</v>
      </c>
      <c r="AF23" s="202"/>
      <c r="AG23" s="203">
        <v>0.5</v>
      </c>
      <c r="AH23" s="203"/>
      <c r="AI23" s="203"/>
      <c r="AJ23" s="41" t="str">
        <f>B9</f>
        <v>彦根Ａ</v>
      </c>
      <c r="AK23" s="42"/>
      <c r="AL23" s="42" t="s">
        <v>30</v>
      </c>
      <c r="AM23" s="209" t="str">
        <f>B12</f>
        <v>八日市Ａ</v>
      </c>
      <c r="AN23" s="210"/>
      <c r="AO23" s="211" t="str">
        <f>AJ22</f>
        <v>竜王</v>
      </c>
      <c r="AP23" s="211"/>
      <c r="AQ23" s="211" t="str">
        <f>AN22</f>
        <v>旭森</v>
      </c>
      <c r="AR23" s="212"/>
    </row>
    <row r="24" spans="1:44" ht="36.75" customHeight="1" thickBot="1">
      <c r="A24" s="219">
        <v>5</v>
      </c>
      <c r="B24" s="220"/>
      <c r="C24" s="221">
        <v>0.5347222222222222</v>
      </c>
      <c r="D24" s="221"/>
      <c r="E24" s="221"/>
      <c r="F24" s="81" t="str">
        <f>B9</f>
        <v>彦根Ａ</v>
      </c>
      <c r="G24" s="82"/>
      <c r="H24" s="82" t="s">
        <v>30</v>
      </c>
      <c r="I24" s="82"/>
      <c r="J24" s="83" t="str">
        <f>B13</f>
        <v>旭森</v>
      </c>
      <c r="K24" s="231" t="str">
        <f>B11</f>
        <v>竜王</v>
      </c>
      <c r="L24" s="231"/>
      <c r="M24" s="223" t="str">
        <f>B10</f>
        <v>安土</v>
      </c>
      <c r="N24" s="224"/>
      <c r="P24" s="219" t="s">
        <v>21</v>
      </c>
      <c r="Q24" s="220"/>
      <c r="R24" s="221">
        <v>0.5347222222222222</v>
      </c>
      <c r="S24" s="221"/>
      <c r="T24" s="221"/>
      <c r="U24" s="81" t="str">
        <f>B11</f>
        <v>竜王</v>
      </c>
      <c r="V24" s="82"/>
      <c r="W24" s="82" t="s">
        <v>30</v>
      </c>
      <c r="X24" s="82"/>
      <c r="Y24" s="83" t="str">
        <f>B14</f>
        <v>野洲Ｂ</v>
      </c>
      <c r="Z24" s="231" t="str">
        <f>B13</f>
        <v>旭森</v>
      </c>
      <c r="AA24" s="231"/>
      <c r="AB24" s="223" t="str">
        <f>B12</f>
        <v>八日市Ａ</v>
      </c>
      <c r="AC24" s="224"/>
      <c r="AE24" s="219" t="s">
        <v>12</v>
      </c>
      <c r="AF24" s="220"/>
      <c r="AG24" s="221">
        <v>0.5347222222222222</v>
      </c>
      <c r="AH24" s="221"/>
      <c r="AI24" s="221"/>
      <c r="AJ24" s="81" t="str">
        <f>B14</f>
        <v>野洲Ｂ</v>
      </c>
      <c r="AK24" s="82"/>
      <c r="AL24" s="82" t="s">
        <v>30</v>
      </c>
      <c r="AM24" s="82"/>
      <c r="AN24" s="83" t="str">
        <f>B10</f>
        <v>安土</v>
      </c>
      <c r="AO24" s="231" t="str">
        <f>AJ21</f>
        <v>彦根Ａ</v>
      </c>
      <c r="AP24" s="231"/>
      <c r="AQ24" s="223" t="str">
        <f>AM20</f>
        <v>八日市Ａ</v>
      </c>
      <c r="AR24" s="224"/>
    </row>
    <row r="25" spans="1:44" ht="36.75" customHeight="1">
      <c r="A25" s="327"/>
      <c r="B25" s="327"/>
      <c r="C25" s="328"/>
      <c r="D25" s="328"/>
      <c r="E25" s="328"/>
      <c r="F25" s="45"/>
      <c r="G25" s="46"/>
      <c r="H25" s="46"/>
      <c r="I25" s="46"/>
      <c r="J25" s="47"/>
      <c r="K25" s="329"/>
      <c r="L25" s="329"/>
      <c r="M25" s="329"/>
      <c r="N25" s="329"/>
      <c r="O25" s="48"/>
      <c r="P25" s="327"/>
      <c r="Q25" s="327"/>
      <c r="R25" s="328"/>
      <c r="S25" s="328"/>
      <c r="T25" s="328"/>
      <c r="U25" s="45"/>
      <c r="V25" s="46"/>
      <c r="W25" s="46"/>
      <c r="X25" s="46"/>
      <c r="Y25" s="47"/>
      <c r="Z25" s="329"/>
      <c r="AA25" s="329"/>
      <c r="AB25" s="330"/>
      <c r="AC25" s="330"/>
      <c r="AD25" s="48"/>
      <c r="AE25" s="327"/>
      <c r="AF25" s="327"/>
      <c r="AG25" s="328"/>
      <c r="AH25" s="328"/>
      <c r="AI25" s="328"/>
      <c r="AJ25" s="45"/>
      <c r="AK25" s="46"/>
      <c r="AL25" s="46"/>
      <c r="AM25" s="46"/>
      <c r="AN25" s="47"/>
      <c r="AO25" s="329"/>
      <c r="AP25" s="329"/>
      <c r="AQ25" s="329"/>
      <c r="AR25" s="329"/>
    </row>
    <row r="26" spans="1:44" ht="36.75" customHeight="1">
      <c r="A26" s="327"/>
      <c r="B26" s="327"/>
      <c r="C26" s="328"/>
      <c r="D26" s="328"/>
      <c r="E26" s="328"/>
      <c r="F26" s="45"/>
      <c r="G26" s="46"/>
      <c r="H26" s="46"/>
      <c r="I26" s="46"/>
      <c r="J26" s="47"/>
      <c r="K26" s="330"/>
      <c r="L26" s="330"/>
      <c r="M26" s="329"/>
      <c r="N26" s="329"/>
      <c r="O26" s="48"/>
      <c r="P26" s="327"/>
      <c r="Q26" s="327"/>
      <c r="R26" s="328"/>
      <c r="S26" s="328"/>
      <c r="T26" s="328"/>
      <c r="U26" s="45"/>
      <c r="V26" s="46"/>
      <c r="W26" s="46"/>
      <c r="X26" s="46"/>
      <c r="Y26" s="47"/>
      <c r="Z26" s="329"/>
      <c r="AA26" s="329"/>
      <c r="AB26" s="329"/>
      <c r="AC26" s="329"/>
      <c r="AD26" s="48"/>
      <c r="AE26" s="327"/>
      <c r="AF26" s="327"/>
      <c r="AG26" s="328"/>
      <c r="AH26" s="328"/>
      <c r="AI26" s="328"/>
      <c r="AJ26" s="45"/>
      <c r="AK26" s="46"/>
      <c r="AL26" s="46"/>
      <c r="AM26" s="46"/>
      <c r="AN26" s="47"/>
      <c r="AO26" s="329"/>
      <c r="AP26" s="329"/>
      <c r="AQ26" s="329"/>
      <c r="AR26" s="329"/>
    </row>
    <row r="27" spans="1:44" ht="36.75" customHeight="1">
      <c r="A27" s="327"/>
      <c r="B27" s="327"/>
      <c r="C27" s="328"/>
      <c r="D27" s="328"/>
      <c r="E27" s="328"/>
      <c r="F27" s="45"/>
      <c r="G27" s="46"/>
      <c r="H27" s="46"/>
      <c r="I27" s="46"/>
      <c r="J27" s="47"/>
      <c r="K27" s="329"/>
      <c r="L27" s="329"/>
      <c r="M27" s="329"/>
      <c r="N27" s="329"/>
      <c r="O27" s="48"/>
      <c r="P27" s="327"/>
      <c r="Q27" s="327"/>
      <c r="R27" s="328"/>
      <c r="S27" s="328"/>
      <c r="T27" s="328"/>
      <c r="U27" s="45"/>
      <c r="V27" s="46"/>
      <c r="W27" s="46"/>
      <c r="X27" s="46"/>
      <c r="Y27" s="47"/>
      <c r="Z27" s="329"/>
      <c r="AA27" s="329"/>
      <c r="AB27" s="329"/>
      <c r="AC27" s="329"/>
      <c r="AD27" s="48"/>
      <c r="AE27" s="327"/>
      <c r="AF27" s="327"/>
      <c r="AG27" s="328"/>
      <c r="AH27" s="328"/>
      <c r="AI27" s="328"/>
      <c r="AJ27" s="45"/>
      <c r="AK27" s="46"/>
      <c r="AL27" s="46"/>
      <c r="AM27" s="46"/>
      <c r="AN27" s="47"/>
      <c r="AO27" s="330"/>
      <c r="AP27" s="330"/>
      <c r="AQ27" s="329"/>
      <c r="AR27" s="329"/>
    </row>
    <row r="28" ht="25.5" customHeight="1"/>
    <row r="29" ht="25.5" customHeight="1"/>
    <row r="30" ht="25.5" customHeight="1"/>
  </sheetData>
  <sheetProtection selectLockedCells="1" selectUnlockedCells="1"/>
  <mergeCells count="183">
    <mergeCell ref="AF15:AH15"/>
    <mergeCell ref="AI15:AK15"/>
    <mergeCell ref="AL15:AN15"/>
    <mergeCell ref="Z13:AB13"/>
    <mergeCell ref="AC13:AE13"/>
    <mergeCell ref="AF13:AH13"/>
    <mergeCell ref="AI13:AK13"/>
    <mergeCell ref="AL13:AN13"/>
    <mergeCell ref="Z14:AB14"/>
    <mergeCell ref="AC14:AE14"/>
    <mergeCell ref="AI14:AK14"/>
    <mergeCell ref="AL14:AN14"/>
    <mergeCell ref="Z11:AB11"/>
    <mergeCell ref="AC11:AE11"/>
    <mergeCell ref="AF11:AH11"/>
    <mergeCell ref="AI11:AK11"/>
    <mergeCell ref="AL11:AN11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Z10:AB10"/>
    <mergeCell ref="AC10:AE10"/>
    <mergeCell ref="AF10:AH10"/>
    <mergeCell ref="AI10:AK10"/>
    <mergeCell ref="AL10:AN10"/>
    <mergeCell ref="F22:G22"/>
    <mergeCell ref="X23:Y23"/>
    <mergeCell ref="AM20:AN20"/>
    <mergeCell ref="AM23:AN23"/>
    <mergeCell ref="AG23:AI23"/>
    <mergeCell ref="R22:T22"/>
    <mergeCell ref="Z22:AA22"/>
    <mergeCell ref="R23:T23"/>
    <mergeCell ref="AB27:AC27"/>
    <mergeCell ref="AE27:AF27"/>
    <mergeCell ref="AG27:AI27"/>
    <mergeCell ref="AE26:AF26"/>
    <mergeCell ref="R25:T25"/>
    <mergeCell ref="Z25:AA25"/>
    <mergeCell ref="R26:T26"/>
    <mergeCell ref="AO27:AP27"/>
    <mergeCell ref="AQ27:AR27"/>
    <mergeCell ref="U20:V20"/>
    <mergeCell ref="AG26:AI26"/>
    <mergeCell ref="AO26:AP26"/>
    <mergeCell ref="AQ26:AR26"/>
    <mergeCell ref="Z27:AA27"/>
    <mergeCell ref="AQ25:AR25"/>
    <mergeCell ref="Z26:AA26"/>
    <mergeCell ref="AB26:AC26"/>
    <mergeCell ref="A27:B27"/>
    <mergeCell ref="C27:E27"/>
    <mergeCell ref="K27:L27"/>
    <mergeCell ref="M27:N27"/>
    <mergeCell ref="P27:Q27"/>
    <mergeCell ref="R27:T27"/>
    <mergeCell ref="AO25:AP25"/>
    <mergeCell ref="AB24:AC24"/>
    <mergeCell ref="AE24:AF24"/>
    <mergeCell ref="AG24:AI24"/>
    <mergeCell ref="AO24:AP24"/>
    <mergeCell ref="A26:B26"/>
    <mergeCell ref="C26:E26"/>
    <mergeCell ref="K26:L26"/>
    <mergeCell ref="M26:N26"/>
    <mergeCell ref="P26:Q26"/>
    <mergeCell ref="Z24:AA24"/>
    <mergeCell ref="AQ24:AR24"/>
    <mergeCell ref="A25:B25"/>
    <mergeCell ref="C25:E25"/>
    <mergeCell ref="K25:L25"/>
    <mergeCell ref="M25:N25"/>
    <mergeCell ref="P25:Q25"/>
    <mergeCell ref="AB25:AC25"/>
    <mergeCell ref="AE25:AF25"/>
    <mergeCell ref="AG25:AI25"/>
    <mergeCell ref="A24:B24"/>
    <mergeCell ref="C24:E24"/>
    <mergeCell ref="K24:L24"/>
    <mergeCell ref="M24:N24"/>
    <mergeCell ref="P24:Q24"/>
    <mergeCell ref="R24:T24"/>
    <mergeCell ref="Z23:AA23"/>
    <mergeCell ref="AB23:AC23"/>
    <mergeCell ref="AE23:AF23"/>
    <mergeCell ref="AO23:AP23"/>
    <mergeCell ref="AQ23:AR23"/>
    <mergeCell ref="AO22:AP22"/>
    <mergeCell ref="AB22:AC22"/>
    <mergeCell ref="AE22:AF22"/>
    <mergeCell ref="AG22:AI22"/>
    <mergeCell ref="AE21:AF21"/>
    <mergeCell ref="AG21:AI21"/>
    <mergeCell ref="AO21:AP21"/>
    <mergeCell ref="AQ22:AR22"/>
    <mergeCell ref="A23:B23"/>
    <mergeCell ref="C23:E23"/>
    <mergeCell ref="K23:L23"/>
    <mergeCell ref="M23:N23"/>
    <mergeCell ref="P23:Q23"/>
    <mergeCell ref="AQ21:AR21"/>
    <mergeCell ref="A22:B22"/>
    <mergeCell ref="C22:E22"/>
    <mergeCell ref="I22:J22"/>
    <mergeCell ref="K22:L22"/>
    <mergeCell ref="M22:N22"/>
    <mergeCell ref="P22:Q22"/>
    <mergeCell ref="AQ20:AR20"/>
    <mergeCell ref="A21:B21"/>
    <mergeCell ref="C21:E21"/>
    <mergeCell ref="I21:J21"/>
    <mergeCell ref="K21:L21"/>
    <mergeCell ref="M21:N21"/>
    <mergeCell ref="P21:Q21"/>
    <mergeCell ref="R21:T21"/>
    <mergeCell ref="Z21:AA21"/>
    <mergeCell ref="AB21:AC21"/>
    <mergeCell ref="R20:T20"/>
    <mergeCell ref="Z20:AA20"/>
    <mergeCell ref="AB20:AC20"/>
    <mergeCell ref="AE20:AF20"/>
    <mergeCell ref="AG20:AI20"/>
    <mergeCell ref="AO20:AP20"/>
    <mergeCell ref="A20:B20"/>
    <mergeCell ref="C20:E20"/>
    <mergeCell ref="I20:J20"/>
    <mergeCell ref="K20:L20"/>
    <mergeCell ref="M20:N20"/>
    <mergeCell ref="P20:Q20"/>
    <mergeCell ref="Z19:AA19"/>
    <mergeCell ref="AB19:AC19"/>
    <mergeCell ref="AE19:AI19"/>
    <mergeCell ref="AJ19:AN19"/>
    <mergeCell ref="AO19:AP19"/>
    <mergeCell ref="AQ19:AR19"/>
    <mergeCell ref="A19:E19"/>
    <mergeCell ref="F19:J19"/>
    <mergeCell ref="K19:L19"/>
    <mergeCell ref="M19:N19"/>
    <mergeCell ref="P19:T19"/>
    <mergeCell ref="U19:Y19"/>
    <mergeCell ref="AJ17:AR17"/>
    <mergeCell ref="A18:E18"/>
    <mergeCell ref="F18:N18"/>
    <mergeCell ref="P18:T18"/>
    <mergeCell ref="U18:AC18"/>
    <mergeCell ref="AE18:AI18"/>
    <mergeCell ref="AJ18:AR18"/>
    <mergeCell ref="B14:D14"/>
    <mergeCell ref="B15:D15"/>
    <mergeCell ref="A17:E17"/>
    <mergeCell ref="F17:N17"/>
    <mergeCell ref="P17:T17"/>
    <mergeCell ref="U17:AC17"/>
    <mergeCell ref="Z15:AB15"/>
    <mergeCell ref="AC15:AE15"/>
    <mergeCell ref="AE17:AI17"/>
    <mergeCell ref="AF14:AH14"/>
    <mergeCell ref="AL8:AN8"/>
    <mergeCell ref="B9:D9"/>
    <mergeCell ref="B10:D10"/>
    <mergeCell ref="B11:D11"/>
    <mergeCell ref="B12:D12"/>
    <mergeCell ref="B13:D13"/>
    <mergeCell ref="T8:V8"/>
    <mergeCell ref="W8:Y8"/>
    <mergeCell ref="Z8:AB8"/>
    <mergeCell ref="AC8:AE8"/>
    <mergeCell ref="AF8:AH8"/>
    <mergeCell ref="AI8:AK8"/>
    <mergeCell ref="B8:D8"/>
    <mergeCell ref="E8:G8"/>
    <mergeCell ref="H8:J8"/>
    <mergeCell ref="K8:M8"/>
    <mergeCell ref="N8:P8"/>
    <mergeCell ref="Q8:S8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PageLayoutView="0" workbookViewId="0" topLeftCell="A1">
      <selection activeCell="BA19" sqref="BA19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174</v>
      </c>
      <c r="K5" s="4"/>
      <c r="L5" s="4"/>
      <c r="M5" s="4"/>
      <c r="N5" s="4"/>
      <c r="O5" s="4"/>
      <c r="P5" s="4"/>
      <c r="Q5" s="4"/>
      <c r="R5" s="4"/>
      <c r="S5" s="4"/>
      <c r="T5" s="4" t="s">
        <v>175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112" t="s">
        <v>35</v>
      </c>
      <c r="O6" s="107"/>
      <c r="P6" s="414" t="s">
        <v>177</v>
      </c>
      <c r="Q6" s="414"/>
      <c r="R6" s="414"/>
      <c r="S6" s="414"/>
      <c r="T6" s="107"/>
      <c r="U6" s="107"/>
      <c r="V6" s="413" t="s">
        <v>36</v>
      </c>
      <c r="W6" s="413"/>
      <c r="X6" s="107"/>
      <c r="Y6" s="414" t="s">
        <v>155</v>
      </c>
      <c r="Z6" s="414"/>
      <c r="AA6" s="414"/>
      <c r="AB6" s="414"/>
      <c r="AC6" s="107"/>
      <c r="AD6" s="107"/>
      <c r="AE6" s="113" t="s">
        <v>37</v>
      </c>
      <c r="AF6" s="107"/>
      <c r="AG6" s="414" t="s">
        <v>109</v>
      </c>
      <c r="AH6" s="414"/>
      <c r="AI6" s="414"/>
      <c r="AJ6" s="414"/>
      <c r="AK6" s="107"/>
      <c r="AL6" s="107"/>
      <c r="AM6" s="113" t="s">
        <v>38</v>
      </c>
      <c r="AN6" s="107"/>
      <c r="AO6" s="414" t="s">
        <v>155</v>
      </c>
      <c r="AP6" s="414"/>
      <c r="AQ6" s="414"/>
      <c r="AR6" s="414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112" t="s">
        <v>35</v>
      </c>
      <c r="O7" s="107"/>
      <c r="P7" s="433" t="s">
        <v>178</v>
      </c>
      <c r="Q7" s="433"/>
      <c r="R7" s="433"/>
      <c r="S7" s="433"/>
      <c r="T7" s="107"/>
      <c r="U7" s="107"/>
      <c r="V7" s="413" t="s">
        <v>36</v>
      </c>
      <c r="W7" s="413"/>
      <c r="X7" s="107"/>
      <c r="Y7" s="414" t="s">
        <v>109</v>
      </c>
      <c r="Z7" s="414"/>
      <c r="AA7" s="414"/>
      <c r="AB7" s="414"/>
      <c r="AC7" s="107"/>
      <c r="AD7" s="107"/>
      <c r="AE7" s="113" t="s">
        <v>37</v>
      </c>
      <c r="AF7" s="107"/>
      <c r="AG7" s="419" t="s">
        <v>176</v>
      </c>
      <c r="AH7" s="419"/>
      <c r="AI7" s="419"/>
      <c r="AJ7" s="419"/>
      <c r="AK7" s="107"/>
      <c r="AL7" s="107"/>
      <c r="AM7" s="113" t="s">
        <v>38</v>
      </c>
      <c r="AN7" s="107"/>
      <c r="AO7" s="414" t="s">
        <v>110</v>
      </c>
      <c r="AP7" s="414"/>
      <c r="AQ7" s="414"/>
      <c r="AR7" s="414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116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9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417" t="s">
        <v>220</v>
      </c>
      <c r="K11" s="417"/>
      <c r="L11" s="417"/>
      <c r="M11" s="417"/>
      <c r="N11" s="15"/>
      <c r="O11" s="7"/>
      <c r="P11" s="2" t="s">
        <v>28</v>
      </c>
      <c r="Q11" s="2"/>
      <c r="R11" s="2"/>
      <c r="S11" s="2"/>
      <c r="T11" s="417" t="s">
        <v>223</v>
      </c>
      <c r="U11" s="417"/>
      <c r="V11" s="417"/>
      <c r="W11" s="417"/>
      <c r="X11" s="8"/>
      <c r="Y11" s="8"/>
      <c r="Z11" s="2"/>
      <c r="AA11" s="2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415" t="s">
        <v>155</v>
      </c>
      <c r="AK11" s="415"/>
      <c r="AL11" s="415"/>
      <c r="AM11" s="415"/>
      <c r="AN11" s="8"/>
      <c r="AO11" s="8"/>
      <c r="AP11" s="2" t="s">
        <v>28</v>
      </c>
      <c r="AQ11" s="2"/>
      <c r="AR11" s="2"/>
      <c r="AS11" s="2"/>
      <c r="AT11" s="415" t="s">
        <v>183</v>
      </c>
      <c r="AU11" s="415"/>
      <c r="AV11" s="415"/>
      <c r="AW11" s="415"/>
    </row>
    <row r="12" spans="2:50" s="100" customFormat="1" ht="22.5" customHeight="1" thickBot="1">
      <c r="B12" s="420" t="s">
        <v>35</v>
      </c>
      <c r="C12" s="416"/>
      <c r="D12" s="416"/>
      <c r="E12" s="416" t="str">
        <f>B13</f>
        <v>篠原</v>
      </c>
      <c r="F12" s="416"/>
      <c r="G12" s="416"/>
      <c r="H12" s="416" t="str">
        <f>B14</f>
        <v>能登川</v>
      </c>
      <c r="I12" s="416"/>
      <c r="J12" s="416"/>
      <c r="K12" s="416" t="str">
        <f>B15</f>
        <v>日野</v>
      </c>
      <c r="L12" s="416"/>
      <c r="M12" s="416"/>
      <c r="N12" s="416" t="str">
        <f>B16</f>
        <v>野洲</v>
      </c>
      <c r="O12" s="416"/>
      <c r="P12" s="416"/>
      <c r="Q12" s="416" t="str">
        <f>B17</f>
        <v>プライマリ</v>
      </c>
      <c r="R12" s="416"/>
      <c r="S12" s="416"/>
      <c r="T12" s="369" t="s">
        <v>83</v>
      </c>
      <c r="U12" s="371"/>
      <c r="V12" s="369" t="s">
        <v>11</v>
      </c>
      <c r="W12" s="370"/>
      <c r="X12" s="405"/>
      <c r="Y12" s="101"/>
      <c r="Z12" s="52"/>
      <c r="AA12" s="101"/>
      <c r="AB12" s="412" t="s">
        <v>36</v>
      </c>
      <c r="AC12" s="403"/>
      <c r="AD12" s="404"/>
      <c r="AE12" s="402" t="str">
        <f>AB13</f>
        <v>蒲生</v>
      </c>
      <c r="AF12" s="403"/>
      <c r="AG12" s="404"/>
      <c r="AH12" s="402" t="str">
        <f>AB14</f>
        <v>彦根A</v>
      </c>
      <c r="AI12" s="403"/>
      <c r="AJ12" s="404"/>
      <c r="AK12" s="402" t="str">
        <f>AB15</f>
        <v>ジュニオールA</v>
      </c>
      <c r="AL12" s="403"/>
      <c r="AM12" s="404"/>
      <c r="AN12" s="402" t="str">
        <f>AB16</f>
        <v>桐原東B</v>
      </c>
      <c r="AO12" s="403"/>
      <c r="AP12" s="404"/>
      <c r="AQ12" s="402" t="str">
        <f>AB17</f>
        <v>馬淵</v>
      </c>
      <c r="AR12" s="403"/>
      <c r="AS12" s="404"/>
      <c r="AT12" s="369" t="s">
        <v>83</v>
      </c>
      <c r="AU12" s="371"/>
      <c r="AV12" s="369" t="s">
        <v>11</v>
      </c>
      <c r="AW12" s="370"/>
      <c r="AX12" s="405"/>
    </row>
    <row r="13" spans="1:50" s="102" customFormat="1" ht="22.5" customHeight="1" thickTop="1">
      <c r="A13" s="102" t="s">
        <v>189</v>
      </c>
      <c r="B13" s="406" t="s">
        <v>73</v>
      </c>
      <c r="C13" s="407"/>
      <c r="D13" s="407"/>
      <c r="E13" s="408"/>
      <c r="F13" s="408"/>
      <c r="G13" s="408"/>
      <c r="H13" s="126"/>
      <c r="I13" s="101" t="str">
        <f>IF(H13="","-",IF(H13&gt;J13,"○",IF(H13=J13,"△","●")))</f>
        <v>-</v>
      </c>
      <c r="J13" s="132"/>
      <c r="K13" s="126"/>
      <c r="L13" s="101" t="str">
        <f>IF(K13="","-",IF(K13&gt;M13,"○",IF(K13=M13,"△","●")))</f>
        <v>-</v>
      </c>
      <c r="M13" s="132"/>
      <c r="N13" s="126"/>
      <c r="O13" s="101" t="str">
        <f>IF(N13="","-",IF(N13&gt;P13,"○",IF(N13=P13,"△","●")))</f>
        <v>-</v>
      </c>
      <c r="P13" s="132"/>
      <c r="Q13" s="126"/>
      <c r="R13" s="101" t="str">
        <f>IF(Q13="","-",IF(Q13&gt;S13,"○",IF(Q13=S13,"△","●")))</f>
        <v>-</v>
      </c>
      <c r="S13" s="132"/>
      <c r="T13" s="421">
        <f>COUNTIF(E13:S13,"○")*3+COUNTIF(E13:S13,"△")</f>
        <v>0</v>
      </c>
      <c r="U13" s="422"/>
      <c r="V13" s="421"/>
      <c r="W13" s="427"/>
      <c r="X13" s="428"/>
      <c r="Z13" s="52"/>
      <c r="AA13" s="102" t="s">
        <v>189</v>
      </c>
      <c r="AB13" s="409" t="s">
        <v>71</v>
      </c>
      <c r="AC13" s="410"/>
      <c r="AD13" s="411"/>
      <c r="AE13" s="408"/>
      <c r="AF13" s="408"/>
      <c r="AG13" s="408"/>
      <c r="AH13" s="126"/>
      <c r="AI13" s="101" t="str">
        <f>IF(AH13="","-",IF(AH13&gt;AJ13,"○",IF(AH13=AJ13,"△","●")))</f>
        <v>-</v>
      </c>
      <c r="AJ13" s="132"/>
      <c r="AK13" s="126"/>
      <c r="AL13" s="101" t="str">
        <f>IF(AK13="","-",IF(AK13&gt;AM13,"○",IF(AK13=AM13,"△","●")))</f>
        <v>-</v>
      </c>
      <c r="AM13" s="132"/>
      <c r="AN13" s="126"/>
      <c r="AO13" s="101" t="str">
        <f>IF(AN13="","-",IF(AN13&gt;AP13,"○",IF(AN13=AP13,"△","●")))</f>
        <v>-</v>
      </c>
      <c r="AP13" s="132"/>
      <c r="AQ13" s="126"/>
      <c r="AR13" s="101" t="str">
        <f>IF(AQ13="","-",IF(AQ13&gt;AS13,"○",IF(AQ13=AS13,"△","●")))</f>
        <v>-</v>
      </c>
      <c r="AS13" s="132"/>
      <c r="AT13" s="421">
        <f>COUNTIF(AE13:AS13,"○")*3+COUNTIF(AE13:AS13,"△")</f>
        <v>0</v>
      </c>
      <c r="AU13" s="422"/>
      <c r="AV13" s="421"/>
      <c r="AW13" s="427"/>
      <c r="AX13" s="428"/>
    </row>
    <row r="14" spans="1:50" s="102" customFormat="1" ht="22.5" customHeight="1">
      <c r="A14" s="102" t="s">
        <v>189</v>
      </c>
      <c r="B14" s="392" t="s">
        <v>90</v>
      </c>
      <c r="C14" s="393"/>
      <c r="D14" s="393"/>
      <c r="E14" s="127"/>
      <c r="F14" s="128" t="str">
        <f>IF(E14="","-",IF(E14&gt;G14,"○",IF(E14=G14,"△","●")))</f>
        <v>-</v>
      </c>
      <c r="G14" s="133"/>
      <c r="H14" s="391"/>
      <c r="I14" s="391"/>
      <c r="J14" s="391"/>
      <c r="K14" s="127"/>
      <c r="L14" s="128" t="str">
        <f>IF(K14="","-",IF(K14&gt;M14,"○",IF(K14=M14,"△","●")))</f>
        <v>-</v>
      </c>
      <c r="M14" s="133"/>
      <c r="N14" s="127"/>
      <c r="O14" s="128" t="str">
        <f>IF(N14="","-",IF(N14&gt;P14,"○",IF(N14=P14,"△","●")))</f>
        <v>-</v>
      </c>
      <c r="P14" s="133"/>
      <c r="Q14" s="127"/>
      <c r="R14" s="128" t="str">
        <f>IF(Q14="","-",IF(Q14&gt;S14,"○",IF(Q14=S14,"△","●")))</f>
        <v>-</v>
      </c>
      <c r="S14" s="133"/>
      <c r="T14" s="423">
        <f>COUNTIF(E14:S14,"○")*3+COUNTIF(E14:S14,"△")</f>
        <v>0</v>
      </c>
      <c r="U14" s="424"/>
      <c r="V14" s="423"/>
      <c r="W14" s="429"/>
      <c r="X14" s="430"/>
      <c r="Z14" s="52"/>
      <c r="AA14" s="102" t="s">
        <v>189</v>
      </c>
      <c r="AB14" s="394" t="s">
        <v>215</v>
      </c>
      <c r="AC14" s="395"/>
      <c r="AD14" s="396"/>
      <c r="AE14" s="127"/>
      <c r="AF14" s="128" t="str">
        <f>IF(AE14="","-",IF(AE14&gt;AG14,"○",IF(AE14=AG14,"△","●")))</f>
        <v>-</v>
      </c>
      <c r="AG14" s="133"/>
      <c r="AH14" s="391"/>
      <c r="AI14" s="391"/>
      <c r="AJ14" s="391"/>
      <c r="AK14" s="127"/>
      <c r="AL14" s="128" t="str">
        <f>IF(AK14="","-",IF(AK14&gt;AM14,"○",IF(AK14=AM14,"△","●")))</f>
        <v>-</v>
      </c>
      <c r="AM14" s="133"/>
      <c r="AN14" s="127"/>
      <c r="AO14" s="128" t="str">
        <f>IF(AN14="","-",IF(AN14&gt;AP14,"○",IF(AN14=AP14,"△","●")))</f>
        <v>-</v>
      </c>
      <c r="AP14" s="133"/>
      <c r="AQ14" s="127"/>
      <c r="AR14" s="128" t="str">
        <f>IF(AQ14="","-",IF(AQ14&gt;AS14,"○",IF(AQ14=AS14,"△","●")))</f>
        <v>-</v>
      </c>
      <c r="AS14" s="133"/>
      <c r="AT14" s="423">
        <f>COUNTIF(AE14:AS14,"○")*3+COUNTIF(AE14:AS14,"△")</f>
        <v>0</v>
      </c>
      <c r="AU14" s="424"/>
      <c r="AV14" s="423"/>
      <c r="AW14" s="429"/>
      <c r="AX14" s="430"/>
    </row>
    <row r="15" spans="2:50" s="102" customFormat="1" ht="22.5" customHeight="1">
      <c r="B15" s="392" t="s">
        <v>98</v>
      </c>
      <c r="C15" s="393"/>
      <c r="D15" s="393"/>
      <c r="E15" s="127"/>
      <c r="F15" s="128" t="str">
        <f>IF(E15="","-",IF(E15&gt;G15,"○",IF(E15=G15,"△","●")))</f>
        <v>-</v>
      </c>
      <c r="G15" s="133"/>
      <c r="H15" s="127"/>
      <c r="I15" s="128" t="str">
        <f>IF(H15="","-",IF(H15&gt;J15,"○",IF(H15=J15,"△","●")))</f>
        <v>-</v>
      </c>
      <c r="J15" s="133"/>
      <c r="K15" s="391"/>
      <c r="L15" s="391"/>
      <c r="M15" s="391"/>
      <c r="N15" s="127"/>
      <c r="O15" s="128" t="str">
        <f>IF(N15="","-",IF(N15&gt;P15,"○",IF(N15=P15,"△","●")))</f>
        <v>-</v>
      </c>
      <c r="P15" s="133"/>
      <c r="Q15" s="127"/>
      <c r="R15" s="128" t="str">
        <f>IF(Q15="","-",IF(Q15&gt;S15,"○",IF(Q15=S15,"△","●")))</f>
        <v>-</v>
      </c>
      <c r="S15" s="133"/>
      <c r="T15" s="423">
        <f>COUNTIF(E15:S15,"○")*3+COUNTIF(E15:S15,"△")</f>
        <v>0</v>
      </c>
      <c r="U15" s="424"/>
      <c r="V15" s="423"/>
      <c r="W15" s="429"/>
      <c r="X15" s="430"/>
      <c r="Y15" s="103"/>
      <c r="Z15" s="52"/>
      <c r="AA15" s="103"/>
      <c r="AB15" s="394" t="s">
        <v>218</v>
      </c>
      <c r="AC15" s="395"/>
      <c r="AD15" s="396"/>
      <c r="AE15" s="127"/>
      <c r="AF15" s="128" t="str">
        <f>IF(AE15="","-",IF(AE15&gt;AG15,"○",IF(AE15=AG15,"△","●")))</f>
        <v>-</v>
      </c>
      <c r="AG15" s="133"/>
      <c r="AH15" s="127"/>
      <c r="AI15" s="128" t="str">
        <f>IF(AH15="","-",IF(AH15&gt;AJ15,"○",IF(AH15=AJ15,"△","●")))</f>
        <v>-</v>
      </c>
      <c r="AJ15" s="133"/>
      <c r="AK15" s="391"/>
      <c r="AL15" s="391"/>
      <c r="AM15" s="391"/>
      <c r="AN15" s="127"/>
      <c r="AO15" s="128" t="str">
        <f>IF(AN15="","-",IF(AN15&gt;AP15,"○",IF(AN15=AP15,"△","●")))</f>
        <v>-</v>
      </c>
      <c r="AP15" s="133"/>
      <c r="AQ15" s="127"/>
      <c r="AR15" s="128" t="str">
        <f>IF(AQ15="","-",IF(AQ15&gt;AS15,"○",IF(AQ15=AS15,"△","●")))</f>
        <v>-</v>
      </c>
      <c r="AS15" s="133"/>
      <c r="AT15" s="423">
        <f>COUNTIF(AE15:AS15,"○")*3+COUNTIF(AE15:AS15,"△")</f>
        <v>0</v>
      </c>
      <c r="AU15" s="424"/>
      <c r="AV15" s="423"/>
      <c r="AW15" s="429"/>
      <c r="AX15" s="430"/>
    </row>
    <row r="16" spans="2:50" s="102" customFormat="1" ht="22.5" customHeight="1">
      <c r="B16" s="392" t="s">
        <v>217</v>
      </c>
      <c r="C16" s="393"/>
      <c r="D16" s="393"/>
      <c r="E16" s="127"/>
      <c r="F16" s="128" t="str">
        <f>IF(E16="","-",IF(E16&gt;G16,"○",IF(E16=G16,"△","●")))</f>
        <v>-</v>
      </c>
      <c r="G16" s="133"/>
      <c r="H16" s="127"/>
      <c r="I16" s="128" t="str">
        <f>IF(H16="","-",IF(H16&gt;J16,"○",IF(H16=J16,"△","●")))</f>
        <v>-</v>
      </c>
      <c r="J16" s="133"/>
      <c r="K16" s="127"/>
      <c r="L16" s="128" t="str">
        <f>IF(K16="","-",IF(K16&gt;M16,"○",IF(K16=M16,"△","●")))</f>
        <v>-</v>
      </c>
      <c r="M16" s="133"/>
      <c r="N16" s="391"/>
      <c r="O16" s="391"/>
      <c r="P16" s="391"/>
      <c r="Q16" s="127"/>
      <c r="R16" s="128" t="str">
        <f>IF(Q16="","-",IF(Q16&gt;S16,"○",IF(Q16=S16,"△","●")))</f>
        <v>-</v>
      </c>
      <c r="S16" s="133"/>
      <c r="T16" s="423">
        <f>COUNTIF(E16:S16,"○")*3+COUNTIF(E16:S16,"△")</f>
        <v>0</v>
      </c>
      <c r="U16" s="424"/>
      <c r="V16" s="423"/>
      <c r="W16" s="429"/>
      <c r="X16" s="430"/>
      <c r="Y16" s="103"/>
      <c r="Z16" s="52"/>
      <c r="AA16" s="103"/>
      <c r="AB16" s="394" t="s">
        <v>221</v>
      </c>
      <c r="AC16" s="395"/>
      <c r="AD16" s="396"/>
      <c r="AE16" s="127"/>
      <c r="AF16" s="128" t="str">
        <f>IF(AE16="","-",IF(AE16&gt;AG16,"○",IF(AE16=AG16,"△","●")))</f>
        <v>-</v>
      </c>
      <c r="AG16" s="133"/>
      <c r="AH16" s="127"/>
      <c r="AI16" s="128" t="str">
        <f>IF(AH16="","-",IF(AH16&gt;AJ16,"○",IF(AH16=AJ16,"△","●")))</f>
        <v>-</v>
      </c>
      <c r="AJ16" s="133"/>
      <c r="AK16" s="127"/>
      <c r="AL16" s="128" t="str">
        <f>IF(AK16="","-",IF(AK16&gt;AM16,"○",IF(AK16=AM16,"△","●")))</f>
        <v>-</v>
      </c>
      <c r="AM16" s="133"/>
      <c r="AN16" s="391"/>
      <c r="AO16" s="391"/>
      <c r="AP16" s="391"/>
      <c r="AQ16" s="127"/>
      <c r="AR16" s="128" t="str">
        <f>IF(AQ16="","-",IF(AQ16&gt;AS16,"○",IF(AQ16=AS16,"△","●")))</f>
        <v>-</v>
      </c>
      <c r="AS16" s="133"/>
      <c r="AT16" s="423">
        <f>COUNTIF(AE16:AS16,"○")*3+COUNTIF(AE16:AS16,"△")</f>
        <v>0</v>
      </c>
      <c r="AU16" s="424"/>
      <c r="AV16" s="423"/>
      <c r="AW16" s="429"/>
      <c r="AX16" s="430"/>
    </row>
    <row r="17" spans="2:50" s="102" customFormat="1" ht="22.5" customHeight="1" thickBot="1">
      <c r="B17" s="397" t="s">
        <v>227</v>
      </c>
      <c r="C17" s="398"/>
      <c r="D17" s="398"/>
      <c r="E17" s="129"/>
      <c r="F17" s="130" t="str">
        <f>IF(E17="","-",IF(E17&gt;G17,"○",IF(E17=G17,"△","●")))</f>
        <v>-</v>
      </c>
      <c r="G17" s="131"/>
      <c r="H17" s="129"/>
      <c r="I17" s="130" t="str">
        <f>IF(H17="","-",IF(H17&gt;J17,"○",IF(H17=J17,"△","●")))</f>
        <v>-</v>
      </c>
      <c r="J17" s="131"/>
      <c r="K17" s="129"/>
      <c r="L17" s="130" t="str">
        <f>IF(K17="","-",IF(K17&gt;M17,"○",IF(K17=M17,"△","●")))</f>
        <v>-</v>
      </c>
      <c r="M17" s="131"/>
      <c r="N17" s="129"/>
      <c r="O17" s="130" t="str">
        <f>IF(N17="","-",IF(N17&gt;P17,"○",IF(N17=P17,"△","●")))</f>
        <v>-</v>
      </c>
      <c r="P17" s="131"/>
      <c r="Q17" s="390"/>
      <c r="R17" s="390"/>
      <c r="S17" s="390"/>
      <c r="T17" s="425">
        <f>COUNTIF(E17:S17,"○")*3+COUNTIF(E17:S17,"△")</f>
        <v>0</v>
      </c>
      <c r="U17" s="426"/>
      <c r="V17" s="425"/>
      <c r="W17" s="431"/>
      <c r="X17" s="432"/>
      <c r="Y17" s="103"/>
      <c r="Z17" s="52"/>
      <c r="AA17" s="103"/>
      <c r="AB17" s="399" t="s">
        <v>75</v>
      </c>
      <c r="AC17" s="400"/>
      <c r="AD17" s="401"/>
      <c r="AE17" s="129"/>
      <c r="AF17" s="130" t="str">
        <f>IF(AE17="","-",IF(AE17&gt;AG17,"○",IF(AE17=AG17,"△","●")))</f>
        <v>-</v>
      </c>
      <c r="AG17" s="131"/>
      <c r="AH17" s="129"/>
      <c r="AI17" s="130" t="str">
        <f>IF(AH17="","-",IF(AH17&gt;AJ17,"○",IF(AH17=AJ17,"△","●")))</f>
        <v>-</v>
      </c>
      <c r="AJ17" s="131"/>
      <c r="AK17" s="129"/>
      <c r="AL17" s="130" t="str">
        <f>IF(AK17="","-",IF(AK17&gt;AM17,"○",IF(AK17=AM17,"△","●")))</f>
        <v>-</v>
      </c>
      <c r="AM17" s="131"/>
      <c r="AN17" s="129"/>
      <c r="AO17" s="130" t="str">
        <f>IF(AN17="","-",IF(AN17&gt;AP17,"○",IF(AN17=AP17,"△","●")))</f>
        <v>-</v>
      </c>
      <c r="AP17" s="131"/>
      <c r="AQ17" s="390"/>
      <c r="AR17" s="390"/>
      <c r="AS17" s="390"/>
      <c r="AT17" s="425">
        <f>COUNTIF(AE17:AS17,"○")*3+COUNTIF(AE17:AS17,"△")</f>
        <v>0</v>
      </c>
      <c r="AU17" s="426"/>
      <c r="AV17" s="425"/>
      <c r="AW17" s="431"/>
      <c r="AX17" s="432"/>
    </row>
    <row r="18" spans="2:50" ht="22.5" customHeight="1">
      <c r="B18" s="50" t="s">
        <v>190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52"/>
      <c r="AA18" s="7"/>
      <c r="AB18" s="10"/>
      <c r="AC18" s="10"/>
      <c r="AD18" s="1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11"/>
      <c r="AR18" s="11"/>
      <c r="AS18" s="11"/>
      <c r="AT18" s="7"/>
      <c r="AU18" s="7"/>
      <c r="AV18" s="7"/>
      <c r="AW18" s="7"/>
      <c r="AX18" s="7"/>
    </row>
    <row r="19" spans="2:46" ht="22.5" customHeight="1">
      <c r="B19" s="12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2"/>
      <c r="AA19" s="2"/>
      <c r="AB19" s="10"/>
      <c r="AC19" s="10"/>
      <c r="AD19" s="10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2:50" ht="22.5" customHeight="1">
      <c r="B20" s="15" t="s">
        <v>85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418" t="str">
        <f>B12</f>
        <v>イ</v>
      </c>
      <c r="C21" s="418"/>
      <c r="D21" s="2" t="s">
        <v>111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418" t="str">
        <f>AB12</f>
        <v>ロ</v>
      </c>
      <c r="AC21" s="418"/>
      <c r="AD21" s="2" t="s">
        <v>111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81" t="s">
        <v>26</v>
      </c>
      <c r="C22" s="382"/>
      <c r="D22" s="382"/>
      <c r="E22" s="382"/>
      <c r="F22" s="382"/>
      <c r="G22" s="382"/>
      <c r="H22" s="378" t="s">
        <v>84</v>
      </c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87" t="s">
        <v>86</v>
      </c>
      <c r="T22" s="387"/>
      <c r="U22" s="387"/>
      <c r="V22" s="387" t="s">
        <v>87</v>
      </c>
      <c r="W22" s="387"/>
      <c r="X22" s="388"/>
      <c r="Y22" s="53"/>
      <c r="Z22" s="51"/>
      <c r="AA22" s="53"/>
      <c r="AB22" s="381" t="s">
        <v>26</v>
      </c>
      <c r="AC22" s="382"/>
      <c r="AD22" s="382"/>
      <c r="AE22" s="382"/>
      <c r="AF22" s="382"/>
      <c r="AG22" s="382"/>
      <c r="AH22" s="378" t="s">
        <v>84</v>
      </c>
      <c r="AI22" s="379"/>
      <c r="AJ22" s="379"/>
      <c r="AK22" s="379"/>
      <c r="AL22" s="379"/>
      <c r="AM22" s="379"/>
      <c r="AN22" s="379"/>
      <c r="AO22" s="379"/>
      <c r="AP22" s="379"/>
      <c r="AQ22" s="379"/>
      <c r="AR22" s="380"/>
      <c r="AS22" s="387" t="s">
        <v>86</v>
      </c>
      <c r="AT22" s="387"/>
      <c r="AU22" s="387"/>
      <c r="AV22" s="387" t="s">
        <v>87</v>
      </c>
      <c r="AW22" s="387"/>
      <c r="AX22" s="388"/>
    </row>
    <row r="23" spans="2:50" s="102" customFormat="1" ht="22.5" customHeight="1" thickTop="1">
      <c r="B23" s="376">
        <v>1</v>
      </c>
      <c r="C23" s="377"/>
      <c r="D23" s="359">
        <v>0.3958333333333333</v>
      </c>
      <c r="E23" s="359"/>
      <c r="F23" s="359"/>
      <c r="G23" s="360"/>
      <c r="H23" s="361" t="str">
        <f>+B16</f>
        <v>野洲</v>
      </c>
      <c r="I23" s="361"/>
      <c r="J23" s="362"/>
      <c r="K23" s="363"/>
      <c r="L23" s="363"/>
      <c r="M23" s="104" t="s">
        <v>30</v>
      </c>
      <c r="N23" s="363"/>
      <c r="O23" s="363"/>
      <c r="P23" s="364" t="str">
        <f>+B14</f>
        <v>能登川</v>
      </c>
      <c r="Q23" s="361"/>
      <c r="R23" s="362"/>
      <c r="S23" s="357" t="str">
        <f>+B17</f>
        <v>プライマリ</v>
      </c>
      <c r="T23" s="357"/>
      <c r="U23" s="357"/>
      <c r="V23" s="357" t="str">
        <f>+B13</f>
        <v>篠原</v>
      </c>
      <c r="W23" s="357"/>
      <c r="X23" s="358"/>
      <c r="Y23" s="103"/>
      <c r="Z23" s="52"/>
      <c r="AA23" s="103"/>
      <c r="AB23" s="376">
        <v>1</v>
      </c>
      <c r="AC23" s="377"/>
      <c r="AD23" s="359">
        <v>0.3958333333333333</v>
      </c>
      <c r="AE23" s="359"/>
      <c r="AF23" s="359"/>
      <c r="AG23" s="360"/>
      <c r="AH23" s="361" t="str">
        <f>+AB16</f>
        <v>桐原東B</v>
      </c>
      <c r="AI23" s="361"/>
      <c r="AJ23" s="362"/>
      <c r="AK23" s="363"/>
      <c r="AL23" s="363"/>
      <c r="AM23" s="104" t="s">
        <v>30</v>
      </c>
      <c r="AN23" s="363"/>
      <c r="AO23" s="363"/>
      <c r="AP23" s="364" t="str">
        <f>+AB14</f>
        <v>彦根A</v>
      </c>
      <c r="AQ23" s="361"/>
      <c r="AR23" s="362"/>
      <c r="AS23" s="357" t="str">
        <f>+AB17</f>
        <v>馬淵</v>
      </c>
      <c r="AT23" s="357"/>
      <c r="AU23" s="357"/>
      <c r="AV23" s="357" t="str">
        <f>+AB13</f>
        <v>蒲生</v>
      </c>
      <c r="AW23" s="357"/>
      <c r="AX23" s="358"/>
    </row>
    <row r="24" spans="2:50" s="102" customFormat="1" ht="22.5" customHeight="1">
      <c r="B24" s="374">
        <v>2</v>
      </c>
      <c r="C24" s="375"/>
      <c r="D24" s="346">
        <v>0.4305555555555556</v>
      </c>
      <c r="E24" s="346"/>
      <c r="F24" s="346"/>
      <c r="G24" s="347"/>
      <c r="H24" s="348" t="str">
        <f>+B17</f>
        <v>プライマリ</v>
      </c>
      <c r="I24" s="348"/>
      <c r="J24" s="349"/>
      <c r="K24" s="356"/>
      <c r="L24" s="356"/>
      <c r="M24" s="101" t="s">
        <v>30</v>
      </c>
      <c r="N24" s="356"/>
      <c r="O24" s="356"/>
      <c r="P24" s="351" t="str">
        <f>+B15</f>
        <v>日野</v>
      </c>
      <c r="Q24" s="348"/>
      <c r="R24" s="349"/>
      <c r="S24" s="342" t="str">
        <f>+B16</f>
        <v>野洲</v>
      </c>
      <c r="T24" s="342"/>
      <c r="U24" s="342"/>
      <c r="V24" s="342" t="str">
        <f>+B14</f>
        <v>能登川</v>
      </c>
      <c r="W24" s="342"/>
      <c r="X24" s="343"/>
      <c r="Y24" s="103"/>
      <c r="Z24" s="52"/>
      <c r="AA24" s="103"/>
      <c r="AB24" s="374">
        <v>2</v>
      </c>
      <c r="AC24" s="375"/>
      <c r="AD24" s="346">
        <v>0.4305555555555556</v>
      </c>
      <c r="AE24" s="346"/>
      <c r="AF24" s="346"/>
      <c r="AG24" s="347"/>
      <c r="AH24" s="348" t="str">
        <f>+AB17</f>
        <v>馬淵</v>
      </c>
      <c r="AI24" s="348"/>
      <c r="AJ24" s="349"/>
      <c r="AK24" s="356"/>
      <c r="AL24" s="356"/>
      <c r="AM24" s="101" t="s">
        <v>30</v>
      </c>
      <c r="AN24" s="356"/>
      <c r="AO24" s="356"/>
      <c r="AP24" s="351" t="str">
        <f>+AB15</f>
        <v>ジュニオールA</v>
      </c>
      <c r="AQ24" s="348"/>
      <c r="AR24" s="349"/>
      <c r="AS24" s="342" t="str">
        <f>+AB16</f>
        <v>桐原東B</v>
      </c>
      <c r="AT24" s="342"/>
      <c r="AU24" s="342"/>
      <c r="AV24" s="342" t="str">
        <f>+AB14</f>
        <v>彦根A</v>
      </c>
      <c r="AW24" s="342"/>
      <c r="AX24" s="343"/>
    </row>
    <row r="25" spans="2:50" s="102" customFormat="1" ht="22.5" customHeight="1">
      <c r="B25" s="374">
        <v>3</v>
      </c>
      <c r="C25" s="375"/>
      <c r="D25" s="346">
        <v>0.46527777777777773</v>
      </c>
      <c r="E25" s="346"/>
      <c r="F25" s="346"/>
      <c r="G25" s="347"/>
      <c r="H25" s="348" t="str">
        <f>+B13</f>
        <v>篠原</v>
      </c>
      <c r="I25" s="348"/>
      <c r="J25" s="349"/>
      <c r="K25" s="350"/>
      <c r="L25" s="350"/>
      <c r="M25" s="105" t="s">
        <v>30</v>
      </c>
      <c r="N25" s="350"/>
      <c r="O25" s="350"/>
      <c r="P25" s="351" t="str">
        <f>+B16</f>
        <v>野洲</v>
      </c>
      <c r="Q25" s="348"/>
      <c r="R25" s="349"/>
      <c r="S25" s="342" t="str">
        <f>+B15</f>
        <v>日野</v>
      </c>
      <c r="T25" s="342"/>
      <c r="U25" s="342"/>
      <c r="V25" s="342" t="str">
        <f>+B17</f>
        <v>プライマリ</v>
      </c>
      <c r="W25" s="342"/>
      <c r="X25" s="343"/>
      <c r="Y25" s="103"/>
      <c r="Z25" s="52"/>
      <c r="AA25" s="103"/>
      <c r="AB25" s="374">
        <v>3</v>
      </c>
      <c r="AC25" s="375"/>
      <c r="AD25" s="346">
        <v>0.46527777777777773</v>
      </c>
      <c r="AE25" s="346"/>
      <c r="AF25" s="346"/>
      <c r="AG25" s="347"/>
      <c r="AH25" s="348" t="str">
        <f>+AB13</f>
        <v>蒲生</v>
      </c>
      <c r="AI25" s="348"/>
      <c r="AJ25" s="349"/>
      <c r="AK25" s="350"/>
      <c r="AL25" s="350"/>
      <c r="AM25" s="105" t="s">
        <v>30</v>
      </c>
      <c r="AN25" s="350"/>
      <c r="AO25" s="350"/>
      <c r="AP25" s="351" t="str">
        <f>+AB16</f>
        <v>桐原東B</v>
      </c>
      <c r="AQ25" s="348"/>
      <c r="AR25" s="349"/>
      <c r="AS25" s="342" t="str">
        <f>+AB15</f>
        <v>ジュニオールA</v>
      </c>
      <c r="AT25" s="342"/>
      <c r="AU25" s="342"/>
      <c r="AV25" s="342" t="str">
        <f>+AB17</f>
        <v>馬淵</v>
      </c>
      <c r="AW25" s="342"/>
      <c r="AX25" s="343"/>
    </row>
    <row r="26" spans="2:50" s="102" customFormat="1" ht="22.5" customHeight="1">
      <c r="B26" s="374">
        <v>4</v>
      </c>
      <c r="C26" s="375"/>
      <c r="D26" s="346">
        <v>0.5</v>
      </c>
      <c r="E26" s="346"/>
      <c r="F26" s="346"/>
      <c r="G26" s="347"/>
      <c r="H26" s="348" t="str">
        <f>+B15</f>
        <v>日野</v>
      </c>
      <c r="I26" s="348"/>
      <c r="J26" s="349"/>
      <c r="K26" s="350"/>
      <c r="L26" s="350"/>
      <c r="M26" s="105" t="s">
        <v>30</v>
      </c>
      <c r="N26" s="350"/>
      <c r="O26" s="350"/>
      <c r="P26" s="351" t="str">
        <f>+B14</f>
        <v>能登川</v>
      </c>
      <c r="Q26" s="348"/>
      <c r="R26" s="349"/>
      <c r="S26" s="342" t="str">
        <f>+B13</f>
        <v>篠原</v>
      </c>
      <c r="T26" s="342"/>
      <c r="U26" s="342"/>
      <c r="V26" s="342" t="str">
        <f>+B16</f>
        <v>野洲</v>
      </c>
      <c r="W26" s="342"/>
      <c r="X26" s="343"/>
      <c r="Y26" s="103"/>
      <c r="Z26" s="12"/>
      <c r="AA26" s="12"/>
      <c r="AB26" s="374">
        <v>4</v>
      </c>
      <c r="AC26" s="375"/>
      <c r="AD26" s="346">
        <v>0.5</v>
      </c>
      <c r="AE26" s="346"/>
      <c r="AF26" s="346"/>
      <c r="AG26" s="347"/>
      <c r="AH26" s="348" t="str">
        <f>+AB15</f>
        <v>ジュニオールA</v>
      </c>
      <c r="AI26" s="348"/>
      <c r="AJ26" s="349"/>
      <c r="AK26" s="350"/>
      <c r="AL26" s="350"/>
      <c r="AM26" s="105" t="s">
        <v>30</v>
      </c>
      <c r="AN26" s="350"/>
      <c r="AO26" s="350"/>
      <c r="AP26" s="351" t="str">
        <f>+AB14</f>
        <v>彦根A</v>
      </c>
      <c r="AQ26" s="348"/>
      <c r="AR26" s="349"/>
      <c r="AS26" s="342" t="str">
        <f>+AB13</f>
        <v>蒲生</v>
      </c>
      <c r="AT26" s="342"/>
      <c r="AU26" s="342"/>
      <c r="AV26" s="342" t="str">
        <f>+AB16</f>
        <v>桐原東B</v>
      </c>
      <c r="AW26" s="342"/>
      <c r="AX26" s="343"/>
    </row>
    <row r="27" spans="2:50" s="109" customFormat="1" ht="22.5" customHeight="1" thickBot="1">
      <c r="B27" s="372">
        <v>5</v>
      </c>
      <c r="C27" s="373"/>
      <c r="D27" s="336">
        <v>0.5347222222222222</v>
      </c>
      <c r="E27" s="336"/>
      <c r="F27" s="336"/>
      <c r="G27" s="337"/>
      <c r="H27" s="338" t="str">
        <f>+B13</f>
        <v>篠原</v>
      </c>
      <c r="I27" s="338"/>
      <c r="J27" s="339"/>
      <c r="K27" s="340"/>
      <c r="L27" s="340"/>
      <c r="M27" s="106" t="s">
        <v>30</v>
      </c>
      <c r="N27" s="340"/>
      <c r="O27" s="340"/>
      <c r="P27" s="341" t="str">
        <f>+B17</f>
        <v>プライマリ</v>
      </c>
      <c r="Q27" s="338"/>
      <c r="R27" s="339"/>
      <c r="S27" s="332" t="str">
        <f>+B14</f>
        <v>能登川</v>
      </c>
      <c r="T27" s="332"/>
      <c r="U27" s="332"/>
      <c r="V27" s="332" t="str">
        <f>+B15</f>
        <v>日野</v>
      </c>
      <c r="W27" s="332"/>
      <c r="X27" s="333"/>
      <c r="Y27" s="107"/>
      <c r="Z27" s="108"/>
      <c r="AA27" s="108"/>
      <c r="AB27" s="372">
        <v>5</v>
      </c>
      <c r="AC27" s="373"/>
      <c r="AD27" s="336">
        <v>0.5347222222222222</v>
      </c>
      <c r="AE27" s="336"/>
      <c r="AF27" s="336"/>
      <c r="AG27" s="337"/>
      <c r="AH27" s="338" t="str">
        <f>+AB13</f>
        <v>蒲生</v>
      </c>
      <c r="AI27" s="338"/>
      <c r="AJ27" s="339"/>
      <c r="AK27" s="340"/>
      <c r="AL27" s="340"/>
      <c r="AM27" s="106" t="s">
        <v>30</v>
      </c>
      <c r="AN27" s="340"/>
      <c r="AO27" s="340"/>
      <c r="AP27" s="341" t="str">
        <f>+AB17</f>
        <v>馬淵</v>
      </c>
      <c r="AQ27" s="338"/>
      <c r="AR27" s="339"/>
      <c r="AS27" s="332" t="str">
        <f>+AB14</f>
        <v>彦根A</v>
      </c>
      <c r="AT27" s="332"/>
      <c r="AU27" s="332"/>
      <c r="AV27" s="332" t="str">
        <f>+AB15</f>
        <v>ジュニオールA</v>
      </c>
      <c r="AW27" s="332"/>
      <c r="AX27" s="333"/>
    </row>
    <row r="28" spans="2:50" s="102" customFormat="1" ht="22.5" customHeight="1" thickBot="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2"/>
      <c r="O28" s="12"/>
      <c r="P28" s="110"/>
      <c r="Q28" s="110"/>
      <c r="R28" s="110"/>
      <c r="S28" s="103"/>
      <c r="T28" s="103"/>
      <c r="U28" s="103"/>
      <c r="V28" s="103"/>
      <c r="W28" s="103"/>
      <c r="X28" s="103"/>
      <c r="Y28" s="103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</row>
    <row r="29" spans="2:50" s="102" customFormat="1" ht="22.5" customHeight="1" thickBot="1">
      <c r="B29" s="367" t="s">
        <v>28</v>
      </c>
      <c r="C29" s="368"/>
      <c r="D29" s="368"/>
      <c r="E29" s="368"/>
      <c r="F29" s="368"/>
      <c r="G29" s="368"/>
      <c r="H29" s="369" t="s">
        <v>84</v>
      </c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65" t="s">
        <v>86</v>
      </c>
      <c r="T29" s="365"/>
      <c r="U29" s="365"/>
      <c r="V29" s="365" t="s">
        <v>87</v>
      </c>
      <c r="W29" s="365"/>
      <c r="X29" s="366"/>
      <c r="Y29" s="111"/>
      <c r="Z29" s="52"/>
      <c r="AA29" s="111"/>
      <c r="AB29" s="367" t="s">
        <v>28</v>
      </c>
      <c r="AC29" s="368"/>
      <c r="AD29" s="368"/>
      <c r="AE29" s="368"/>
      <c r="AF29" s="368"/>
      <c r="AG29" s="368"/>
      <c r="AH29" s="369" t="s">
        <v>84</v>
      </c>
      <c r="AI29" s="370"/>
      <c r="AJ29" s="370"/>
      <c r="AK29" s="370"/>
      <c r="AL29" s="370"/>
      <c r="AM29" s="370"/>
      <c r="AN29" s="370"/>
      <c r="AO29" s="370"/>
      <c r="AP29" s="370"/>
      <c r="AQ29" s="370"/>
      <c r="AR29" s="371"/>
      <c r="AS29" s="365" t="s">
        <v>86</v>
      </c>
      <c r="AT29" s="365"/>
      <c r="AU29" s="365"/>
      <c r="AV29" s="365" t="s">
        <v>87</v>
      </c>
      <c r="AW29" s="365"/>
      <c r="AX29" s="366"/>
    </row>
    <row r="30" spans="2:50" s="102" customFormat="1" ht="22.5" customHeight="1" thickTop="1">
      <c r="B30" s="344" t="s">
        <v>20</v>
      </c>
      <c r="C30" s="345"/>
      <c r="D30" s="359">
        <v>0.3958333333333333</v>
      </c>
      <c r="E30" s="359"/>
      <c r="F30" s="359"/>
      <c r="G30" s="360"/>
      <c r="H30" s="361" t="str">
        <f>+B16</f>
        <v>野洲</v>
      </c>
      <c r="I30" s="361"/>
      <c r="J30" s="362"/>
      <c r="K30" s="363"/>
      <c r="L30" s="363"/>
      <c r="M30" s="104" t="s">
        <v>30</v>
      </c>
      <c r="N30" s="363"/>
      <c r="O30" s="363"/>
      <c r="P30" s="364" t="str">
        <f>+B17</f>
        <v>プライマリ</v>
      </c>
      <c r="Q30" s="361"/>
      <c r="R30" s="362"/>
      <c r="S30" s="357" t="str">
        <f>+B13</f>
        <v>篠原</v>
      </c>
      <c r="T30" s="357"/>
      <c r="U30" s="357"/>
      <c r="V30" s="357" t="str">
        <f>+B15</f>
        <v>日野</v>
      </c>
      <c r="W30" s="357"/>
      <c r="X30" s="358"/>
      <c r="Y30" s="103"/>
      <c r="Z30" s="52"/>
      <c r="AA30" s="103"/>
      <c r="AB30" s="344" t="s">
        <v>20</v>
      </c>
      <c r="AC30" s="345"/>
      <c r="AD30" s="359">
        <v>0.3958333333333333</v>
      </c>
      <c r="AE30" s="359"/>
      <c r="AF30" s="359"/>
      <c r="AG30" s="360"/>
      <c r="AH30" s="361" t="str">
        <f>+AB16</f>
        <v>桐原東B</v>
      </c>
      <c r="AI30" s="361"/>
      <c r="AJ30" s="362"/>
      <c r="AK30" s="363"/>
      <c r="AL30" s="363"/>
      <c r="AM30" s="104" t="s">
        <v>30</v>
      </c>
      <c r="AN30" s="363"/>
      <c r="AO30" s="363"/>
      <c r="AP30" s="364" t="str">
        <f>+AB17</f>
        <v>馬淵</v>
      </c>
      <c r="AQ30" s="361"/>
      <c r="AR30" s="362"/>
      <c r="AS30" s="357" t="str">
        <f>+AB13</f>
        <v>蒲生</v>
      </c>
      <c r="AT30" s="357"/>
      <c r="AU30" s="357"/>
      <c r="AV30" s="357" t="str">
        <f>+AB15</f>
        <v>ジュニオールA</v>
      </c>
      <c r="AW30" s="357"/>
      <c r="AX30" s="358"/>
    </row>
    <row r="31" spans="2:50" s="102" customFormat="1" ht="22.5" customHeight="1">
      <c r="B31" s="354" t="s">
        <v>23</v>
      </c>
      <c r="C31" s="355"/>
      <c r="D31" s="346">
        <v>0.4305555555555556</v>
      </c>
      <c r="E31" s="346"/>
      <c r="F31" s="346"/>
      <c r="G31" s="347"/>
      <c r="H31" s="348" t="str">
        <f>+B13</f>
        <v>篠原</v>
      </c>
      <c r="I31" s="348"/>
      <c r="J31" s="349"/>
      <c r="K31" s="356"/>
      <c r="L31" s="356"/>
      <c r="M31" s="101" t="s">
        <v>30</v>
      </c>
      <c r="N31" s="356"/>
      <c r="O31" s="356"/>
      <c r="P31" s="351" t="str">
        <f>+B14</f>
        <v>能登川</v>
      </c>
      <c r="Q31" s="348"/>
      <c r="R31" s="349"/>
      <c r="S31" s="342" t="str">
        <f>+B16</f>
        <v>野洲</v>
      </c>
      <c r="T31" s="342"/>
      <c r="U31" s="342"/>
      <c r="V31" s="342" t="str">
        <f>+B17</f>
        <v>プライマリ</v>
      </c>
      <c r="W31" s="342"/>
      <c r="X31" s="343"/>
      <c r="Y31" s="103"/>
      <c r="Z31" s="52"/>
      <c r="AA31" s="103"/>
      <c r="AB31" s="354" t="s">
        <v>23</v>
      </c>
      <c r="AC31" s="355"/>
      <c r="AD31" s="346">
        <v>0.4305555555555556</v>
      </c>
      <c r="AE31" s="346"/>
      <c r="AF31" s="346"/>
      <c r="AG31" s="347"/>
      <c r="AH31" s="348" t="str">
        <f>+AB13</f>
        <v>蒲生</v>
      </c>
      <c r="AI31" s="348"/>
      <c r="AJ31" s="349"/>
      <c r="AK31" s="356"/>
      <c r="AL31" s="356"/>
      <c r="AM31" s="101" t="s">
        <v>30</v>
      </c>
      <c r="AN31" s="356"/>
      <c r="AO31" s="356"/>
      <c r="AP31" s="351" t="str">
        <f>+AB14</f>
        <v>彦根A</v>
      </c>
      <c r="AQ31" s="348"/>
      <c r="AR31" s="349"/>
      <c r="AS31" s="342" t="str">
        <f>+AB16</f>
        <v>桐原東B</v>
      </c>
      <c r="AT31" s="342"/>
      <c r="AU31" s="342"/>
      <c r="AV31" s="342" t="str">
        <f>+AB17</f>
        <v>馬淵</v>
      </c>
      <c r="AW31" s="342"/>
      <c r="AX31" s="343"/>
    </row>
    <row r="32" spans="2:50" s="102" customFormat="1" ht="22.5" customHeight="1">
      <c r="B32" s="352" t="s">
        <v>14</v>
      </c>
      <c r="C32" s="353"/>
      <c r="D32" s="346">
        <v>0.46527777777777773</v>
      </c>
      <c r="E32" s="346"/>
      <c r="F32" s="346"/>
      <c r="G32" s="347"/>
      <c r="H32" s="348" t="str">
        <f>+B15</f>
        <v>日野</v>
      </c>
      <c r="I32" s="348"/>
      <c r="J32" s="349"/>
      <c r="K32" s="350"/>
      <c r="L32" s="350"/>
      <c r="M32" s="105" t="s">
        <v>30</v>
      </c>
      <c r="N32" s="350"/>
      <c r="O32" s="350"/>
      <c r="P32" s="351" t="str">
        <f>+B16</f>
        <v>野洲</v>
      </c>
      <c r="Q32" s="348"/>
      <c r="R32" s="349"/>
      <c r="S32" s="342" t="str">
        <f>+B14</f>
        <v>能登川</v>
      </c>
      <c r="T32" s="342"/>
      <c r="U32" s="342"/>
      <c r="V32" s="342" t="str">
        <f>+B13</f>
        <v>篠原</v>
      </c>
      <c r="W32" s="342"/>
      <c r="X32" s="343"/>
      <c r="Y32" s="103"/>
      <c r="Z32" s="52"/>
      <c r="AA32" s="103"/>
      <c r="AB32" s="352" t="s">
        <v>14</v>
      </c>
      <c r="AC32" s="353"/>
      <c r="AD32" s="346">
        <v>0.46527777777777773</v>
      </c>
      <c r="AE32" s="346"/>
      <c r="AF32" s="346"/>
      <c r="AG32" s="347"/>
      <c r="AH32" s="348" t="str">
        <f>+AB15</f>
        <v>ジュニオールA</v>
      </c>
      <c r="AI32" s="348"/>
      <c r="AJ32" s="349"/>
      <c r="AK32" s="350"/>
      <c r="AL32" s="350"/>
      <c r="AM32" s="105" t="s">
        <v>30</v>
      </c>
      <c r="AN32" s="350"/>
      <c r="AO32" s="350"/>
      <c r="AP32" s="351" t="str">
        <f>+AB16</f>
        <v>桐原東B</v>
      </c>
      <c r="AQ32" s="348"/>
      <c r="AR32" s="349"/>
      <c r="AS32" s="342" t="str">
        <f>+AB14</f>
        <v>彦根A</v>
      </c>
      <c r="AT32" s="342"/>
      <c r="AU32" s="342"/>
      <c r="AV32" s="342" t="str">
        <f>+AB13</f>
        <v>蒲生</v>
      </c>
      <c r="AW32" s="342"/>
      <c r="AX32" s="343"/>
    </row>
    <row r="33" spans="2:50" s="102" customFormat="1" ht="22.5" customHeight="1">
      <c r="B33" s="344" t="s">
        <v>18</v>
      </c>
      <c r="C33" s="345"/>
      <c r="D33" s="346">
        <v>0.5</v>
      </c>
      <c r="E33" s="346"/>
      <c r="F33" s="346"/>
      <c r="G33" s="347"/>
      <c r="H33" s="348" t="str">
        <f>+B14</f>
        <v>能登川</v>
      </c>
      <c r="I33" s="348"/>
      <c r="J33" s="349"/>
      <c r="K33" s="350"/>
      <c r="L33" s="350"/>
      <c r="M33" s="105" t="s">
        <v>30</v>
      </c>
      <c r="N33" s="350"/>
      <c r="O33" s="350"/>
      <c r="P33" s="351" t="str">
        <f>+B17</f>
        <v>プライマリ</v>
      </c>
      <c r="Q33" s="348"/>
      <c r="R33" s="349"/>
      <c r="S33" s="342" t="str">
        <f>+B15</f>
        <v>日野</v>
      </c>
      <c r="T33" s="342"/>
      <c r="U33" s="342"/>
      <c r="V33" s="342" t="str">
        <f>+B16</f>
        <v>野洲</v>
      </c>
      <c r="W33" s="342"/>
      <c r="X33" s="343"/>
      <c r="Y33" s="103"/>
      <c r="Z33" s="12"/>
      <c r="AA33" s="12"/>
      <c r="AB33" s="344" t="s">
        <v>18</v>
      </c>
      <c r="AC33" s="345"/>
      <c r="AD33" s="346">
        <v>0.5</v>
      </c>
      <c r="AE33" s="346"/>
      <c r="AF33" s="346"/>
      <c r="AG33" s="347"/>
      <c r="AH33" s="348" t="str">
        <f>+AB14</f>
        <v>彦根A</v>
      </c>
      <c r="AI33" s="348"/>
      <c r="AJ33" s="349"/>
      <c r="AK33" s="350"/>
      <c r="AL33" s="350"/>
      <c r="AM33" s="105" t="s">
        <v>30</v>
      </c>
      <c r="AN33" s="350"/>
      <c r="AO33" s="350"/>
      <c r="AP33" s="351" t="str">
        <f>+AB17</f>
        <v>馬淵</v>
      </c>
      <c r="AQ33" s="348"/>
      <c r="AR33" s="349"/>
      <c r="AS33" s="342" t="str">
        <f>+AB15</f>
        <v>ジュニオールA</v>
      </c>
      <c r="AT33" s="342"/>
      <c r="AU33" s="342"/>
      <c r="AV33" s="342" t="str">
        <f>+AB16</f>
        <v>桐原東B</v>
      </c>
      <c r="AW33" s="342"/>
      <c r="AX33" s="343"/>
    </row>
    <row r="34" spans="2:50" s="102" customFormat="1" ht="22.5" customHeight="1" thickBot="1">
      <c r="B34" s="334" t="s">
        <v>21</v>
      </c>
      <c r="C34" s="335"/>
      <c r="D34" s="336">
        <v>0.5347222222222222</v>
      </c>
      <c r="E34" s="336"/>
      <c r="F34" s="336"/>
      <c r="G34" s="337"/>
      <c r="H34" s="338" t="str">
        <f>+B13</f>
        <v>篠原</v>
      </c>
      <c r="I34" s="338"/>
      <c r="J34" s="339"/>
      <c r="K34" s="340"/>
      <c r="L34" s="340"/>
      <c r="M34" s="106" t="s">
        <v>30</v>
      </c>
      <c r="N34" s="340"/>
      <c r="O34" s="340"/>
      <c r="P34" s="341" t="str">
        <f>+B15</f>
        <v>日野</v>
      </c>
      <c r="Q34" s="338"/>
      <c r="R34" s="339"/>
      <c r="S34" s="332" t="str">
        <f>+B17</f>
        <v>プライマリ</v>
      </c>
      <c r="T34" s="332"/>
      <c r="U34" s="332"/>
      <c r="V34" s="332" t="str">
        <f>+B14</f>
        <v>能登川</v>
      </c>
      <c r="W34" s="332"/>
      <c r="X34" s="333"/>
      <c r="Y34" s="107"/>
      <c r="Z34" s="108"/>
      <c r="AA34" s="108"/>
      <c r="AB34" s="334" t="s">
        <v>21</v>
      </c>
      <c r="AC34" s="335"/>
      <c r="AD34" s="336">
        <v>0.5347222222222222</v>
      </c>
      <c r="AE34" s="336"/>
      <c r="AF34" s="336"/>
      <c r="AG34" s="337"/>
      <c r="AH34" s="338" t="str">
        <f>+AB13</f>
        <v>蒲生</v>
      </c>
      <c r="AI34" s="338"/>
      <c r="AJ34" s="339"/>
      <c r="AK34" s="340"/>
      <c r="AL34" s="340"/>
      <c r="AM34" s="106" t="s">
        <v>30</v>
      </c>
      <c r="AN34" s="340"/>
      <c r="AO34" s="340"/>
      <c r="AP34" s="341" t="str">
        <f>+AB15</f>
        <v>ジュニオールA</v>
      </c>
      <c r="AQ34" s="338"/>
      <c r="AR34" s="339"/>
      <c r="AS34" s="332" t="str">
        <f>+AB17</f>
        <v>馬淵</v>
      </c>
      <c r="AT34" s="332"/>
      <c r="AU34" s="332"/>
      <c r="AV34" s="332" t="str">
        <f>+AB14</f>
        <v>彦根A</v>
      </c>
      <c r="AW34" s="332"/>
      <c r="AX34" s="333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13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2.5" customHeight="1" thickBot="1">
      <c r="B38" s="389"/>
      <c r="C38" s="389"/>
      <c r="D38" s="389" t="s">
        <v>5</v>
      </c>
      <c r="E38" s="389"/>
      <c r="F38" s="389" t="s">
        <v>6</v>
      </c>
      <c r="G38" s="389"/>
      <c r="H38" s="389" t="s">
        <v>7</v>
      </c>
      <c r="I38" s="389"/>
      <c r="J38" s="389" t="s">
        <v>8</v>
      </c>
      <c r="K38" s="389"/>
      <c r="L38" s="389" t="s">
        <v>9</v>
      </c>
      <c r="M38" s="389"/>
    </row>
    <row r="39" spans="2:13" ht="22.5" customHeight="1" thickTop="1">
      <c r="B39" s="385" t="s">
        <v>5</v>
      </c>
      <c r="C39" s="385"/>
      <c r="D39" s="386"/>
      <c r="E39" s="386"/>
      <c r="F39" s="385" t="s">
        <v>23</v>
      </c>
      <c r="G39" s="385"/>
      <c r="H39" s="385" t="s">
        <v>21</v>
      </c>
      <c r="I39" s="385"/>
      <c r="J39" s="385">
        <v>3</v>
      </c>
      <c r="K39" s="385"/>
      <c r="L39" s="385">
        <v>5</v>
      </c>
      <c r="M39" s="385"/>
    </row>
    <row r="40" spans="2:13" ht="22.5" customHeight="1">
      <c r="B40" s="383" t="s">
        <v>6</v>
      </c>
      <c r="C40" s="383"/>
      <c r="D40" s="383"/>
      <c r="E40" s="383"/>
      <c r="F40" s="384"/>
      <c r="G40" s="384"/>
      <c r="H40" s="383">
        <v>4</v>
      </c>
      <c r="I40" s="383"/>
      <c r="J40" s="383">
        <v>1</v>
      </c>
      <c r="K40" s="383"/>
      <c r="L40" s="383" t="s">
        <v>18</v>
      </c>
      <c r="M40" s="383"/>
    </row>
    <row r="41" spans="2:13" ht="22.5" customHeight="1">
      <c r="B41" s="383" t="s">
        <v>7</v>
      </c>
      <c r="C41" s="383"/>
      <c r="D41" s="383"/>
      <c r="E41" s="383"/>
      <c r="F41" s="383"/>
      <c r="G41" s="383"/>
      <c r="H41" s="384"/>
      <c r="I41" s="384"/>
      <c r="J41" s="383" t="s">
        <v>14</v>
      </c>
      <c r="K41" s="383"/>
      <c r="L41" s="383">
        <v>2</v>
      </c>
      <c r="M41" s="383"/>
    </row>
    <row r="42" spans="2:13" ht="22.5" customHeight="1">
      <c r="B42" s="383" t="s">
        <v>8</v>
      </c>
      <c r="C42" s="383"/>
      <c r="D42" s="383"/>
      <c r="E42" s="383"/>
      <c r="F42" s="383"/>
      <c r="G42" s="383"/>
      <c r="H42" s="383"/>
      <c r="I42" s="383"/>
      <c r="J42" s="384"/>
      <c r="K42" s="384"/>
      <c r="L42" s="383" t="s">
        <v>20</v>
      </c>
      <c r="M42" s="383"/>
    </row>
    <row r="43" spans="2:13" ht="22.5" customHeight="1">
      <c r="B43" s="383" t="s">
        <v>9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4"/>
      <c r="M43" s="384"/>
    </row>
  </sheetData>
  <sheetProtection selectLockedCells="1" selectUnlockedCells="1"/>
  <mergeCells count="284">
    <mergeCell ref="AO6:AR6"/>
    <mergeCell ref="P6:S6"/>
    <mergeCell ref="Y7:AB7"/>
    <mergeCell ref="AO7:AR7"/>
    <mergeCell ref="P7:S7"/>
    <mergeCell ref="AT16:AU16"/>
    <mergeCell ref="AV16:AX16"/>
    <mergeCell ref="AT17:AU17"/>
    <mergeCell ref="AV17:AX17"/>
    <mergeCell ref="AT13:AU13"/>
    <mergeCell ref="AV13:AX13"/>
    <mergeCell ref="AT14:AU14"/>
    <mergeCell ref="AV14:AX14"/>
    <mergeCell ref="AT15:AU15"/>
    <mergeCell ref="AV15:AX15"/>
    <mergeCell ref="T16:U16"/>
    <mergeCell ref="T17:U17"/>
    <mergeCell ref="V13:X13"/>
    <mergeCell ref="V14:X14"/>
    <mergeCell ref="V15:X15"/>
    <mergeCell ref="V16:X16"/>
    <mergeCell ref="V17:X17"/>
    <mergeCell ref="AT11:AW11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E12:G12"/>
    <mergeCell ref="H12:J12"/>
    <mergeCell ref="K12:M12"/>
    <mergeCell ref="N12:P12"/>
    <mergeCell ref="Q12:S12"/>
    <mergeCell ref="AN12:AP12"/>
    <mergeCell ref="V6:W6"/>
    <mergeCell ref="V7:W7"/>
    <mergeCell ref="T12:U12"/>
    <mergeCell ref="Y6:AB6"/>
    <mergeCell ref="AJ11:AM11"/>
    <mergeCell ref="AH12:AJ12"/>
    <mergeCell ref="AK12:AM12"/>
    <mergeCell ref="AG6:AJ6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B14:D14"/>
    <mergeCell ref="H14:J14"/>
    <mergeCell ref="AB14:AD14"/>
    <mergeCell ref="AH14:AJ14"/>
    <mergeCell ref="B15:D15"/>
    <mergeCell ref="K15:M15"/>
    <mergeCell ref="AB15:AD15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Q17:S17"/>
    <mergeCell ref="AB17:AD17"/>
    <mergeCell ref="AV27:AX27"/>
    <mergeCell ref="S27:U27"/>
    <mergeCell ref="V23:X23"/>
    <mergeCell ref="V24:X24"/>
    <mergeCell ref="V25:X25"/>
    <mergeCell ref="V26:X26"/>
    <mergeCell ref="V27:X27"/>
    <mergeCell ref="AN26:AO26"/>
    <mergeCell ref="AN27:AO27"/>
    <mergeCell ref="AH24:AJ24"/>
    <mergeCell ref="AS22:AU22"/>
    <mergeCell ref="AV22:AX22"/>
    <mergeCell ref="AS23:AU23"/>
    <mergeCell ref="AS24:AU24"/>
    <mergeCell ref="AS25:AU25"/>
    <mergeCell ref="AS27:AU27"/>
    <mergeCell ref="AV23:AX23"/>
    <mergeCell ref="AV24:AX24"/>
    <mergeCell ref="AV25:AX25"/>
    <mergeCell ref="AV26:AX26"/>
    <mergeCell ref="AP27:AR27"/>
    <mergeCell ref="AK26:AL26"/>
    <mergeCell ref="AK27:AL27"/>
    <mergeCell ref="AS26:AU26"/>
    <mergeCell ref="AK24:AL24"/>
    <mergeCell ref="AN24:AO24"/>
    <mergeCell ref="AN25:AO25"/>
    <mergeCell ref="AP24:AR24"/>
    <mergeCell ref="AP25:AR25"/>
    <mergeCell ref="H22:R22"/>
    <mergeCell ref="P27:R27"/>
    <mergeCell ref="N23:O23"/>
    <mergeCell ref="N24:O24"/>
    <mergeCell ref="N26:O26"/>
    <mergeCell ref="N27:O27"/>
    <mergeCell ref="H26:J26"/>
    <mergeCell ref="H27:J27"/>
    <mergeCell ref="K23:L23"/>
    <mergeCell ref="K25:L25"/>
    <mergeCell ref="N25:O25"/>
    <mergeCell ref="K26:L26"/>
    <mergeCell ref="K27:L27"/>
    <mergeCell ref="H23:J23"/>
    <mergeCell ref="H25:J25"/>
    <mergeCell ref="S22:U22"/>
    <mergeCell ref="S23:U23"/>
    <mergeCell ref="S24:U24"/>
    <mergeCell ref="P25:R25"/>
    <mergeCell ref="P26:R26"/>
    <mergeCell ref="V22:X22"/>
    <mergeCell ref="S25:U25"/>
    <mergeCell ref="S26:U26"/>
    <mergeCell ref="B38:C38"/>
    <mergeCell ref="D38:E38"/>
    <mergeCell ref="F38:G38"/>
    <mergeCell ref="H38:I38"/>
    <mergeCell ref="J38:K38"/>
    <mergeCell ref="L38:M38"/>
    <mergeCell ref="B23:C23"/>
    <mergeCell ref="B39:C39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D23:G23"/>
    <mergeCell ref="B24:C24"/>
    <mergeCell ref="D24:G24"/>
    <mergeCell ref="P23:R23"/>
    <mergeCell ref="P24:R24"/>
    <mergeCell ref="H24:J24"/>
    <mergeCell ref="K24:L24"/>
    <mergeCell ref="B25:C25"/>
    <mergeCell ref="D25:G25"/>
    <mergeCell ref="B27:C27"/>
    <mergeCell ref="D27:G27"/>
    <mergeCell ref="AB22:AG22"/>
    <mergeCell ref="AB24:AC24"/>
    <mergeCell ref="AD24:AG24"/>
    <mergeCell ref="AB26:AC26"/>
    <mergeCell ref="B26:C26"/>
    <mergeCell ref="D26:G26"/>
    <mergeCell ref="AB23:AC23"/>
    <mergeCell ref="AD23:AG23"/>
    <mergeCell ref="AK25:AL25"/>
    <mergeCell ref="AP26:AR26"/>
    <mergeCell ref="AH22:AR22"/>
    <mergeCell ref="AH23:AJ23"/>
    <mergeCell ref="AP23:AR23"/>
    <mergeCell ref="AK23:AL23"/>
    <mergeCell ref="AN23:AO23"/>
    <mergeCell ref="AD26:AG26"/>
    <mergeCell ref="AB27:AC27"/>
    <mergeCell ref="AD27:AG27"/>
    <mergeCell ref="AH26:AJ26"/>
    <mergeCell ref="AH27:AJ27"/>
    <mergeCell ref="AB25:AC25"/>
    <mergeCell ref="AD25:AG25"/>
    <mergeCell ref="AH25:AJ25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3:AC33"/>
    <mergeCell ref="AD33:AG33"/>
    <mergeCell ref="AH33:AJ33"/>
    <mergeCell ref="AK33:AL33"/>
    <mergeCell ref="AN33:AO33"/>
    <mergeCell ref="AP33:AR33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P34:AR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tabSelected="1" zoomScalePageLayoutView="0" workbookViewId="0" topLeftCell="A1">
      <selection activeCell="AW35" sqref="AW35"/>
    </sheetView>
  </sheetViews>
  <sheetFormatPr defaultColWidth="2.25390625" defaultRowHeight="22.5" customHeight="1"/>
  <cols>
    <col min="1" max="16384" width="2.25390625" style="1" customWidth="1"/>
  </cols>
  <sheetData>
    <row r="1" spans="2:46" s="5" customFormat="1" ht="22.5" customHeight="1">
      <c r="B1" s="3" t="s">
        <v>32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s="5" customFormat="1" ht="22.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33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s="5" customFormat="1" ht="22.5" customHeight="1">
      <c r="B3" s="4"/>
      <c r="C3" s="4"/>
      <c r="D3" s="4"/>
      <c r="E3" s="4"/>
      <c r="F3" s="4"/>
      <c r="G3" s="4"/>
      <c r="H3" s="4"/>
      <c r="I3" s="4"/>
      <c r="J3" s="4" t="s">
        <v>34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53" s="5" customFormat="1" ht="21.75" customHeight="1">
      <c r="B4" s="4"/>
      <c r="C4" s="4" t="s">
        <v>1</v>
      </c>
      <c r="D4" s="4"/>
      <c r="E4" s="4"/>
      <c r="F4" s="4"/>
      <c r="G4" s="4"/>
      <c r="H4" s="4"/>
      <c r="I4" s="4"/>
      <c r="J4" s="4" t="s">
        <v>82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46" s="5" customFormat="1" ht="22.5" customHeight="1">
      <c r="B5" s="4"/>
      <c r="C5" s="4" t="s">
        <v>2</v>
      </c>
      <c r="D5" s="4"/>
      <c r="E5" s="4"/>
      <c r="F5" s="4"/>
      <c r="G5" s="4"/>
      <c r="H5" s="4"/>
      <c r="I5" s="4"/>
      <c r="J5" s="4" t="s">
        <v>174</v>
      </c>
      <c r="K5" s="4"/>
      <c r="L5" s="4"/>
      <c r="M5" s="4"/>
      <c r="N5" s="4"/>
      <c r="O5" s="4"/>
      <c r="P5" s="4"/>
      <c r="Q5" s="4"/>
      <c r="R5" s="4"/>
      <c r="S5" s="4"/>
      <c r="T5" s="4" t="s">
        <v>175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16"/>
      <c r="AP5" s="16"/>
      <c r="AQ5" s="16"/>
      <c r="AR5" s="16"/>
      <c r="AS5" s="16"/>
      <c r="AT5" s="16"/>
    </row>
    <row r="6" spans="2:48" s="5" customFormat="1" ht="22.5" customHeight="1">
      <c r="B6" s="4"/>
      <c r="C6" s="4" t="s">
        <v>3</v>
      </c>
      <c r="D6" s="4"/>
      <c r="E6" s="4"/>
      <c r="F6" s="4"/>
      <c r="G6" s="4"/>
      <c r="H6" s="4"/>
      <c r="I6" s="4"/>
      <c r="J6" s="4" t="s">
        <v>4</v>
      </c>
      <c r="K6" s="4"/>
      <c r="L6" s="4"/>
      <c r="M6" s="4"/>
      <c r="N6" s="6" t="s">
        <v>35</v>
      </c>
      <c r="O6" s="15"/>
      <c r="P6" s="414" t="s">
        <v>177</v>
      </c>
      <c r="Q6" s="414"/>
      <c r="R6" s="414"/>
      <c r="S6" s="414"/>
      <c r="T6" s="107"/>
      <c r="U6" s="107"/>
      <c r="V6" s="413" t="s">
        <v>36</v>
      </c>
      <c r="W6" s="413"/>
      <c r="X6" s="107"/>
      <c r="Y6" s="414" t="s">
        <v>155</v>
      </c>
      <c r="Z6" s="414"/>
      <c r="AA6" s="414"/>
      <c r="AB6" s="414"/>
      <c r="AC6" s="107"/>
      <c r="AD6" s="107"/>
      <c r="AE6" s="113" t="s">
        <v>37</v>
      </c>
      <c r="AF6" s="107"/>
      <c r="AG6" s="414" t="s">
        <v>109</v>
      </c>
      <c r="AH6" s="414"/>
      <c r="AI6" s="414"/>
      <c r="AJ6" s="414"/>
      <c r="AK6" s="107"/>
      <c r="AL6" s="107"/>
      <c r="AM6" s="113" t="s">
        <v>38</v>
      </c>
      <c r="AN6" s="107"/>
      <c r="AO6" s="414" t="s">
        <v>155</v>
      </c>
      <c r="AP6" s="414"/>
      <c r="AQ6" s="414"/>
      <c r="AR6" s="414"/>
      <c r="AS6" s="16"/>
      <c r="AT6" s="16"/>
      <c r="AU6" s="16"/>
      <c r="AV6" s="16"/>
    </row>
    <row r="7" spans="2:48" s="5" customFormat="1" ht="22.5" customHeight="1">
      <c r="B7" s="4"/>
      <c r="C7" s="4"/>
      <c r="D7" s="4"/>
      <c r="E7" s="4"/>
      <c r="F7" s="4"/>
      <c r="G7" s="4"/>
      <c r="H7" s="4"/>
      <c r="I7" s="4"/>
      <c r="J7" s="4" t="s">
        <v>10</v>
      </c>
      <c r="K7" s="4"/>
      <c r="L7" s="4"/>
      <c r="M7" s="4"/>
      <c r="N7" s="6" t="s">
        <v>35</v>
      </c>
      <c r="O7" s="15"/>
      <c r="P7" s="433" t="s">
        <v>178</v>
      </c>
      <c r="Q7" s="433"/>
      <c r="R7" s="433"/>
      <c r="S7" s="433"/>
      <c r="T7" s="107"/>
      <c r="U7" s="107"/>
      <c r="V7" s="413" t="s">
        <v>36</v>
      </c>
      <c r="W7" s="413"/>
      <c r="X7" s="107"/>
      <c r="Y7" s="414" t="s">
        <v>109</v>
      </c>
      <c r="Z7" s="414"/>
      <c r="AA7" s="414"/>
      <c r="AB7" s="414"/>
      <c r="AC7" s="107"/>
      <c r="AD7" s="107"/>
      <c r="AE7" s="113" t="s">
        <v>37</v>
      </c>
      <c r="AF7" s="107"/>
      <c r="AG7" s="419" t="s">
        <v>176</v>
      </c>
      <c r="AH7" s="419"/>
      <c r="AI7" s="419"/>
      <c r="AJ7" s="419"/>
      <c r="AK7" s="107"/>
      <c r="AL7" s="107"/>
      <c r="AM7" s="113" t="s">
        <v>38</v>
      </c>
      <c r="AN7" s="107"/>
      <c r="AO7" s="414" t="s">
        <v>110</v>
      </c>
      <c r="AP7" s="414"/>
      <c r="AQ7" s="414"/>
      <c r="AR7" s="414"/>
      <c r="AS7" s="19"/>
      <c r="AT7" s="19"/>
      <c r="AU7" s="19"/>
      <c r="AV7" s="19"/>
    </row>
    <row r="8" spans="2:48" s="5" customFormat="1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0" t="s">
        <v>116</v>
      </c>
      <c r="O8" s="15"/>
      <c r="P8" s="17"/>
      <c r="Q8" s="17"/>
      <c r="R8" s="17"/>
      <c r="S8" s="17"/>
      <c r="T8" s="15"/>
      <c r="U8" s="15"/>
      <c r="V8" s="17"/>
      <c r="W8" s="17"/>
      <c r="X8" s="15"/>
      <c r="Y8" s="17"/>
      <c r="Z8" s="17"/>
      <c r="AA8" s="17"/>
      <c r="AB8" s="17"/>
      <c r="AC8" s="15"/>
      <c r="AD8" s="15"/>
      <c r="AE8" s="18"/>
      <c r="AF8" s="15"/>
      <c r="AG8" s="17"/>
      <c r="AH8" s="17"/>
      <c r="AI8" s="17"/>
      <c r="AJ8" s="17"/>
      <c r="AK8" s="15"/>
      <c r="AL8" s="15"/>
      <c r="AM8" s="18"/>
      <c r="AN8" s="15"/>
      <c r="AO8" s="11"/>
      <c r="AP8" s="11"/>
      <c r="AQ8" s="11"/>
      <c r="AR8" s="11"/>
      <c r="AS8" s="19"/>
      <c r="AT8" s="19"/>
      <c r="AU8" s="19"/>
      <c r="AV8" s="19"/>
    </row>
    <row r="9" spans="2:46" s="5" customFormat="1" ht="22.5" customHeight="1">
      <c r="B9" s="4"/>
      <c r="C9" s="4" t="s">
        <v>39</v>
      </c>
      <c r="D9" s="4"/>
      <c r="E9" s="4"/>
      <c r="F9" s="4"/>
      <c r="G9" s="4"/>
      <c r="H9" s="4"/>
      <c r="I9" s="4"/>
      <c r="J9" s="4"/>
      <c r="K9" s="4" t="s">
        <v>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50" s="5" customFormat="1" ht="22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X10" s="77"/>
    </row>
    <row r="11" spans="2:50" ht="22.5" customHeight="1" thickBot="1">
      <c r="B11" s="2" t="s">
        <v>41</v>
      </c>
      <c r="C11" s="2"/>
      <c r="D11" s="2"/>
      <c r="E11" s="2"/>
      <c r="F11" s="2" t="s">
        <v>26</v>
      </c>
      <c r="G11" s="2"/>
      <c r="H11" s="2"/>
      <c r="I11" s="2"/>
      <c r="J11" s="415" t="s">
        <v>183</v>
      </c>
      <c r="K11" s="415"/>
      <c r="L11" s="415"/>
      <c r="M11" s="415"/>
      <c r="N11" s="15"/>
      <c r="O11" s="7"/>
      <c r="P11" s="2" t="s">
        <v>28</v>
      </c>
      <c r="Q11" s="2"/>
      <c r="R11" s="2"/>
      <c r="S11" s="2"/>
      <c r="T11" s="415" t="s">
        <v>176</v>
      </c>
      <c r="U11" s="415"/>
      <c r="V11" s="415"/>
      <c r="W11" s="415"/>
      <c r="X11" s="8"/>
      <c r="Y11" s="8"/>
      <c r="Z11" s="2"/>
      <c r="AA11" s="8"/>
      <c r="AB11" s="2" t="s">
        <v>41</v>
      </c>
      <c r="AC11" s="2"/>
      <c r="AD11" s="2"/>
      <c r="AE11" s="2"/>
      <c r="AF11" s="2" t="s">
        <v>26</v>
      </c>
      <c r="AG11" s="2"/>
      <c r="AH11" s="2"/>
      <c r="AI11" s="2"/>
      <c r="AJ11" s="415" t="s">
        <v>155</v>
      </c>
      <c r="AK11" s="415"/>
      <c r="AL11" s="415"/>
      <c r="AM11" s="415"/>
      <c r="AN11" s="15"/>
      <c r="AO11" s="8"/>
      <c r="AP11" s="2" t="s">
        <v>28</v>
      </c>
      <c r="AQ11" s="2"/>
      <c r="AR11" s="2"/>
      <c r="AS11" s="2"/>
      <c r="AT11" s="418" t="s">
        <v>228</v>
      </c>
      <c r="AU11" s="418"/>
      <c r="AV11" s="418"/>
      <c r="AW11" s="418"/>
      <c r="AX11" s="7"/>
    </row>
    <row r="12" spans="2:50" ht="22.5" customHeight="1" thickBot="1">
      <c r="B12" s="528" t="s">
        <v>37</v>
      </c>
      <c r="C12" s="529"/>
      <c r="D12" s="529"/>
      <c r="E12" s="504" t="str">
        <f>B13</f>
        <v>金城</v>
      </c>
      <c r="F12" s="505"/>
      <c r="G12" s="506"/>
      <c r="H12" s="504" t="str">
        <f>B14</f>
        <v>亀山B</v>
      </c>
      <c r="I12" s="505"/>
      <c r="J12" s="506"/>
      <c r="K12" s="504" t="str">
        <f>B15</f>
        <v>北野A</v>
      </c>
      <c r="L12" s="505"/>
      <c r="M12" s="506"/>
      <c r="N12" s="504" t="str">
        <f>B16</f>
        <v>北里</v>
      </c>
      <c r="O12" s="505"/>
      <c r="P12" s="506"/>
      <c r="Q12" s="504" t="str">
        <f>B17</f>
        <v>安土</v>
      </c>
      <c r="R12" s="505"/>
      <c r="S12" s="506"/>
      <c r="T12" s="378" t="s">
        <v>83</v>
      </c>
      <c r="U12" s="380"/>
      <c r="V12" s="378" t="s">
        <v>11</v>
      </c>
      <c r="W12" s="379"/>
      <c r="X12" s="491"/>
      <c r="Y12" s="7"/>
      <c r="Z12" s="51"/>
      <c r="AA12" s="7"/>
      <c r="AB12" s="513" t="s">
        <v>42</v>
      </c>
      <c r="AC12" s="505"/>
      <c r="AD12" s="506"/>
      <c r="AE12" s="504" t="str">
        <f>AB13</f>
        <v>桐原東A</v>
      </c>
      <c r="AF12" s="505"/>
      <c r="AG12" s="506"/>
      <c r="AH12" s="504" t="str">
        <f>AB14</f>
        <v>愛知A</v>
      </c>
      <c r="AI12" s="505"/>
      <c r="AJ12" s="506"/>
      <c r="AK12" s="504" t="str">
        <f>AB15</f>
        <v>旭森</v>
      </c>
      <c r="AL12" s="505"/>
      <c r="AM12" s="506"/>
      <c r="AN12" s="504" t="str">
        <f>AB16</f>
        <v>玉園</v>
      </c>
      <c r="AO12" s="505"/>
      <c r="AP12" s="506"/>
      <c r="AQ12" s="504" t="str">
        <f>AB17</f>
        <v>愛知C</v>
      </c>
      <c r="AR12" s="505"/>
      <c r="AS12" s="506"/>
      <c r="AT12" s="378" t="s">
        <v>83</v>
      </c>
      <c r="AU12" s="380"/>
      <c r="AV12" s="378" t="s">
        <v>11</v>
      </c>
      <c r="AW12" s="379"/>
      <c r="AX12" s="491"/>
    </row>
    <row r="13" spans="1:50" ht="22.5" customHeight="1" thickTop="1">
      <c r="A13" s="102" t="s">
        <v>189</v>
      </c>
      <c r="B13" s="527" t="s">
        <v>224</v>
      </c>
      <c r="C13" s="385"/>
      <c r="D13" s="385"/>
      <c r="E13" s="408"/>
      <c r="F13" s="408"/>
      <c r="G13" s="408"/>
      <c r="H13" s="126"/>
      <c r="I13" s="101" t="str">
        <f>IF(H13="","-",IF(H13&gt;J13,"○",IF(H13=J13,"△","●")))</f>
        <v>-</v>
      </c>
      <c r="J13" s="132"/>
      <c r="K13" s="126"/>
      <c r="L13" s="101" t="str">
        <f>IF(K13="","-",IF(K13&gt;M13,"○",IF(K13=M13,"△","●")))</f>
        <v>-</v>
      </c>
      <c r="M13" s="132"/>
      <c r="N13" s="126"/>
      <c r="O13" s="101" t="str">
        <f>IF(N13="","-",IF(N13&gt;P13,"○",IF(N13=P13,"△","●")))</f>
        <v>-</v>
      </c>
      <c r="P13" s="132"/>
      <c r="Q13" s="126"/>
      <c r="R13" s="101" t="str">
        <f>IF(Q13="","-",IF(Q13&gt;S13,"○",IF(Q13=S13,"△","●")))</f>
        <v>-</v>
      </c>
      <c r="S13" s="132"/>
      <c r="T13" s="421">
        <f>COUNTIF(E13:S13,"○")*3+COUNTIF(E13:S13,"△")</f>
        <v>0</v>
      </c>
      <c r="U13" s="422"/>
      <c r="V13" s="498"/>
      <c r="W13" s="499"/>
      <c r="X13" s="500"/>
      <c r="Z13" s="51"/>
      <c r="AA13" s="102" t="s">
        <v>189</v>
      </c>
      <c r="AB13" s="492" t="s">
        <v>219</v>
      </c>
      <c r="AC13" s="493"/>
      <c r="AD13" s="494"/>
      <c r="AE13" s="408"/>
      <c r="AF13" s="408"/>
      <c r="AG13" s="408"/>
      <c r="AH13" s="126"/>
      <c r="AI13" s="101" t="str">
        <f>IF(AH13="","-",IF(AH13&gt;AJ13,"○",IF(AH13=AJ13,"△","●")))</f>
        <v>-</v>
      </c>
      <c r="AJ13" s="132"/>
      <c r="AK13" s="126"/>
      <c r="AL13" s="101" t="str">
        <f>IF(AK13="","-",IF(AK13&gt;AM13,"○",IF(AK13=AM13,"△","●")))</f>
        <v>-</v>
      </c>
      <c r="AM13" s="132"/>
      <c r="AN13" s="126"/>
      <c r="AO13" s="101" t="str">
        <f>IF(AN13="","-",IF(AN13&gt;AP13,"○",IF(AN13=AP13,"△","●")))</f>
        <v>-</v>
      </c>
      <c r="AP13" s="132"/>
      <c r="AQ13" s="126"/>
      <c r="AR13" s="101" t="str">
        <f>IF(AQ13="","-",IF(AQ13&gt;AS13,"○",IF(AQ13=AS13,"△","●")))</f>
        <v>-</v>
      </c>
      <c r="AS13" s="132"/>
      <c r="AT13" s="421">
        <f>COUNTIF(AE13:AS13,"○")*3+COUNTIF(AE13:AS13,"△")</f>
        <v>0</v>
      </c>
      <c r="AU13" s="422"/>
      <c r="AV13" s="498"/>
      <c r="AW13" s="499"/>
      <c r="AX13" s="500"/>
    </row>
    <row r="14" spans="1:50" ht="22.5" customHeight="1">
      <c r="A14" s="102" t="s">
        <v>189</v>
      </c>
      <c r="B14" s="523" t="s">
        <v>222</v>
      </c>
      <c r="C14" s="383"/>
      <c r="D14" s="383"/>
      <c r="E14" s="127"/>
      <c r="F14" s="128" t="str">
        <f>IF(E14="","-",IF(E14&gt;G14,"○",IF(E14=G14,"△","●")))</f>
        <v>-</v>
      </c>
      <c r="G14" s="133"/>
      <c r="H14" s="391"/>
      <c r="I14" s="391"/>
      <c r="J14" s="391"/>
      <c r="K14" s="127"/>
      <c r="L14" s="128" t="str">
        <f>IF(K14="","-",IF(K14&gt;M14,"○",IF(K14=M14,"△","●")))</f>
        <v>-</v>
      </c>
      <c r="M14" s="133"/>
      <c r="N14" s="127"/>
      <c r="O14" s="128" t="str">
        <f>IF(N14="","-",IF(N14&gt;P14,"○",IF(N14=P14,"△","●")))</f>
        <v>-</v>
      </c>
      <c r="P14" s="133"/>
      <c r="Q14" s="127"/>
      <c r="R14" s="128" t="str">
        <f>IF(Q14="","-",IF(Q14&gt;S14,"○",IF(Q14=S14,"△","●")))</f>
        <v>-</v>
      </c>
      <c r="S14" s="133"/>
      <c r="T14" s="423">
        <f>COUNTIF(E14:S14,"○")*3+COUNTIF(E14:S14,"△")</f>
        <v>0</v>
      </c>
      <c r="U14" s="424"/>
      <c r="V14" s="501"/>
      <c r="W14" s="502"/>
      <c r="X14" s="503"/>
      <c r="Z14" s="51"/>
      <c r="AA14" s="102" t="s">
        <v>189</v>
      </c>
      <c r="AB14" s="495" t="s">
        <v>226</v>
      </c>
      <c r="AC14" s="496"/>
      <c r="AD14" s="497"/>
      <c r="AE14" s="127"/>
      <c r="AF14" s="128" t="str">
        <f>IF(AE14="","-",IF(AE14&gt;AG14,"○",IF(AE14=AG14,"△","●")))</f>
        <v>-</v>
      </c>
      <c r="AG14" s="133"/>
      <c r="AH14" s="391"/>
      <c r="AI14" s="391"/>
      <c r="AJ14" s="391"/>
      <c r="AK14" s="127"/>
      <c r="AL14" s="128" t="str">
        <f>IF(AK14="","-",IF(AK14&gt;AM14,"○",IF(AK14=AM14,"△","●")))</f>
        <v>-</v>
      </c>
      <c r="AM14" s="133"/>
      <c r="AN14" s="127"/>
      <c r="AO14" s="128" t="str">
        <f>IF(AN14="","-",IF(AN14&gt;AP14,"○",IF(AN14=AP14,"△","●")))</f>
        <v>-</v>
      </c>
      <c r="AP14" s="133"/>
      <c r="AQ14" s="127"/>
      <c r="AR14" s="128" t="str">
        <f>IF(AQ14="","-",IF(AQ14&gt;AS14,"○",IF(AQ14=AS14,"△","●")))</f>
        <v>-</v>
      </c>
      <c r="AS14" s="133"/>
      <c r="AT14" s="423">
        <f>COUNTIF(AE14:AS14,"○")*3+COUNTIF(AE14:AS14,"△")</f>
        <v>0</v>
      </c>
      <c r="AU14" s="424"/>
      <c r="AV14" s="501"/>
      <c r="AW14" s="502"/>
      <c r="AX14" s="503"/>
    </row>
    <row r="15" spans="2:50" ht="22.5" customHeight="1">
      <c r="B15" s="523" t="s">
        <v>213</v>
      </c>
      <c r="C15" s="383"/>
      <c r="D15" s="383"/>
      <c r="E15" s="127"/>
      <c r="F15" s="128" t="str">
        <f>IF(E15="","-",IF(E15&gt;G15,"○",IF(E15=G15,"△","●")))</f>
        <v>-</v>
      </c>
      <c r="G15" s="133"/>
      <c r="H15" s="127"/>
      <c r="I15" s="128" t="str">
        <f>IF(H15="","-",IF(H15&gt;J15,"○",IF(H15=J15,"△","●")))</f>
        <v>-</v>
      </c>
      <c r="J15" s="133"/>
      <c r="K15" s="391"/>
      <c r="L15" s="391"/>
      <c r="M15" s="391"/>
      <c r="N15" s="127"/>
      <c r="O15" s="128" t="str">
        <f>IF(N15="","-",IF(N15&gt;P15,"○",IF(N15=P15,"△","●")))</f>
        <v>-</v>
      </c>
      <c r="P15" s="133"/>
      <c r="Q15" s="127"/>
      <c r="R15" s="128" t="str">
        <f>IF(Q15="","-",IF(Q15&gt;S15,"○",IF(Q15=S15,"△","●")))</f>
        <v>-</v>
      </c>
      <c r="S15" s="133"/>
      <c r="T15" s="423">
        <f>COUNTIF(E15:S15,"○")*3+COUNTIF(E15:S15,"△")</f>
        <v>0</v>
      </c>
      <c r="U15" s="424"/>
      <c r="V15" s="501"/>
      <c r="W15" s="502"/>
      <c r="X15" s="503"/>
      <c r="Y15" s="7"/>
      <c r="Z15" s="51"/>
      <c r="AA15" s="7"/>
      <c r="AB15" s="495" t="s">
        <v>216</v>
      </c>
      <c r="AC15" s="496"/>
      <c r="AD15" s="497"/>
      <c r="AE15" s="127"/>
      <c r="AF15" s="128" t="str">
        <f>IF(AE15="","-",IF(AE15&gt;AG15,"○",IF(AE15=AG15,"△","●")))</f>
        <v>-</v>
      </c>
      <c r="AG15" s="133"/>
      <c r="AH15" s="127"/>
      <c r="AI15" s="128" t="str">
        <f>IF(AH15="","-",IF(AH15&gt;AJ15,"○",IF(AH15=AJ15,"△","●")))</f>
        <v>-</v>
      </c>
      <c r="AJ15" s="133"/>
      <c r="AK15" s="391"/>
      <c r="AL15" s="391"/>
      <c r="AM15" s="391"/>
      <c r="AN15" s="127"/>
      <c r="AO15" s="128" t="str">
        <f>IF(AN15="","-",IF(AN15&gt;AP15,"○",IF(AN15=AP15,"△","●")))</f>
        <v>-</v>
      </c>
      <c r="AP15" s="133"/>
      <c r="AQ15" s="127"/>
      <c r="AR15" s="128" t="str">
        <f>IF(AQ15="","-",IF(AQ15&gt;AS15,"○",IF(AQ15=AS15,"△","●")))</f>
        <v>-</v>
      </c>
      <c r="AS15" s="133"/>
      <c r="AT15" s="423">
        <f>COUNTIF(AE15:AS15,"○")*3+COUNTIF(AE15:AS15,"△")</f>
        <v>0</v>
      </c>
      <c r="AU15" s="424"/>
      <c r="AV15" s="501"/>
      <c r="AW15" s="502"/>
      <c r="AX15" s="503"/>
    </row>
    <row r="16" spans="2:50" ht="22.5" customHeight="1">
      <c r="B16" s="523" t="s">
        <v>131</v>
      </c>
      <c r="C16" s="383"/>
      <c r="D16" s="383"/>
      <c r="E16" s="127"/>
      <c r="F16" s="128" t="str">
        <f>IF(E16="","-",IF(E16&gt;G16,"○",IF(E16=G16,"△","●")))</f>
        <v>-</v>
      </c>
      <c r="G16" s="133"/>
      <c r="H16" s="127"/>
      <c r="I16" s="128" t="str">
        <f>IF(H16="","-",IF(H16&gt;J16,"○",IF(H16=J16,"△","●")))</f>
        <v>-</v>
      </c>
      <c r="J16" s="133"/>
      <c r="K16" s="127"/>
      <c r="L16" s="128" t="str">
        <f>IF(K16="","-",IF(K16&gt;M16,"○",IF(K16=M16,"△","●")))</f>
        <v>-</v>
      </c>
      <c r="M16" s="133"/>
      <c r="N16" s="391"/>
      <c r="O16" s="391"/>
      <c r="P16" s="391"/>
      <c r="Q16" s="127"/>
      <c r="R16" s="128" t="str">
        <f>IF(Q16="","-",IF(Q16&gt;S16,"○",IF(Q16=S16,"△","●")))</f>
        <v>-</v>
      </c>
      <c r="S16" s="133"/>
      <c r="T16" s="423">
        <f>COUNTIF(E16:S16,"○")*3+COUNTIF(E16:S16,"△")</f>
        <v>0</v>
      </c>
      <c r="U16" s="424"/>
      <c r="V16" s="501"/>
      <c r="W16" s="502"/>
      <c r="X16" s="503"/>
      <c r="Y16" s="7"/>
      <c r="Z16" s="51"/>
      <c r="AA16" s="7"/>
      <c r="AB16" s="495" t="s">
        <v>142</v>
      </c>
      <c r="AC16" s="496"/>
      <c r="AD16" s="497"/>
      <c r="AE16" s="127"/>
      <c r="AF16" s="128" t="str">
        <f>IF(AE16="","-",IF(AE16&gt;AG16,"○",IF(AE16=AG16,"△","●")))</f>
        <v>-</v>
      </c>
      <c r="AG16" s="133"/>
      <c r="AH16" s="127"/>
      <c r="AI16" s="128" t="str">
        <f>IF(AH16="","-",IF(AH16&gt;AJ16,"○",IF(AH16=AJ16,"△","●")))</f>
        <v>-</v>
      </c>
      <c r="AJ16" s="133"/>
      <c r="AK16" s="127"/>
      <c r="AL16" s="128" t="str">
        <f>IF(AK16="","-",IF(AK16&gt;AM16,"○",IF(AK16=AM16,"△","●")))</f>
        <v>-</v>
      </c>
      <c r="AM16" s="133"/>
      <c r="AN16" s="391"/>
      <c r="AO16" s="391"/>
      <c r="AP16" s="391"/>
      <c r="AQ16" s="127"/>
      <c r="AR16" s="128" t="str">
        <f>IF(AQ16="","-",IF(AQ16&gt;AS16,"○",IF(AQ16=AS16,"△","●")))</f>
        <v>-</v>
      </c>
      <c r="AS16" s="133"/>
      <c r="AT16" s="423">
        <f>COUNTIF(AE16:AS16,"○")*3+COUNTIF(AE16:AS16,"△")</f>
        <v>0</v>
      </c>
      <c r="AU16" s="424"/>
      <c r="AV16" s="501"/>
      <c r="AW16" s="502"/>
      <c r="AX16" s="503"/>
    </row>
    <row r="17" spans="2:50" ht="22.5" customHeight="1" thickBot="1">
      <c r="B17" s="397" t="s">
        <v>163</v>
      </c>
      <c r="C17" s="398"/>
      <c r="D17" s="398"/>
      <c r="E17" s="129"/>
      <c r="F17" s="130" t="str">
        <f>IF(E17="","-",IF(E17&gt;G17,"○",IF(E17=G17,"△","●")))</f>
        <v>-</v>
      </c>
      <c r="G17" s="131"/>
      <c r="H17" s="129"/>
      <c r="I17" s="130" t="str">
        <f>IF(H17="","-",IF(H17&gt;J17,"○",IF(H17=J17,"△","●")))</f>
        <v>-</v>
      </c>
      <c r="J17" s="131"/>
      <c r="K17" s="129"/>
      <c r="L17" s="130" t="str">
        <f>IF(K17="","-",IF(K17&gt;M17,"○",IF(K17=M17,"△","●")))</f>
        <v>-</v>
      </c>
      <c r="M17" s="131"/>
      <c r="N17" s="129"/>
      <c r="O17" s="130" t="str">
        <f>IF(N17="","-",IF(N17&gt;P17,"○",IF(N17=P17,"△","●")))</f>
        <v>-</v>
      </c>
      <c r="P17" s="131"/>
      <c r="Q17" s="390"/>
      <c r="R17" s="390"/>
      <c r="S17" s="390"/>
      <c r="T17" s="425">
        <f>COUNTIF(E17:S17,"○")*3+COUNTIF(E17:S17,"△")</f>
        <v>0</v>
      </c>
      <c r="U17" s="426"/>
      <c r="V17" s="537"/>
      <c r="W17" s="538"/>
      <c r="X17" s="539"/>
      <c r="Y17" s="7"/>
      <c r="Z17" s="52"/>
      <c r="AA17" s="7"/>
      <c r="AB17" s="510" t="s">
        <v>214</v>
      </c>
      <c r="AC17" s="511"/>
      <c r="AD17" s="512"/>
      <c r="AE17" s="129"/>
      <c r="AF17" s="130" t="str">
        <f>IF(AE17="","-",IF(AE17&gt;AG17,"○",IF(AE17=AG17,"△","●")))</f>
        <v>-</v>
      </c>
      <c r="AG17" s="131"/>
      <c r="AH17" s="129"/>
      <c r="AI17" s="130" t="str">
        <f>IF(AH17="","-",IF(AH17&gt;AJ17,"○",IF(AH17=AJ17,"△","●")))</f>
        <v>-</v>
      </c>
      <c r="AJ17" s="131"/>
      <c r="AK17" s="129"/>
      <c r="AL17" s="130" t="str">
        <f>IF(AK17="","-",IF(AK17&gt;AM17,"○",IF(AK17=AM17,"△","●")))</f>
        <v>-</v>
      </c>
      <c r="AM17" s="131"/>
      <c r="AN17" s="129"/>
      <c r="AO17" s="130" t="str">
        <f>IF(AN17="","-",IF(AN17&gt;AP17,"○",IF(AN17=AP17,"△","●")))</f>
        <v>-</v>
      </c>
      <c r="AP17" s="131"/>
      <c r="AQ17" s="390"/>
      <c r="AR17" s="390"/>
      <c r="AS17" s="390"/>
      <c r="AT17" s="425">
        <f>COUNTIF(AE17:AS17,"○")*3+COUNTIF(AE17:AS17,"△")</f>
        <v>0</v>
      </c>
      <c r="AU17" s="426"/>
      <c r="AV17" s="537"/>
      <c r="AW17" s="538"/>
      <c r="AX17" s="539"/>
    </row>
    <row r="18" spans="2:46" ht="22.5" customHeight="1">
      <c r="B18" s="50" t="s">
        <v>190</v>
      </c>
      <c r="C18" s="12"/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  <c r="T18" s="7"/>
      <c r="U18" s="7"/>
      <c r="V18" s="7"/>
      <c r="W18" s="7"/>
      <c r="X18" s="7"/>
      <c r="Y18" s="7"/>
      <c r="Z18" s="12"/>
      <c r="AA18" s="12"/>
      <c r="AB18" s="12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1"/>
      <c r="AP18" s="11"/>
      <c r="AQ18" s="11"/>
      <c r="AR18" s="7"/>
      <c r="AS18" s="7"/>
      <c r="AT18" s="7"/>
    </row>
    <row r="19" spans="2:46" ht="22.5" customHeight="1">
      <c r="B19" s="50"/>
      <c r="C19" s="12"/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  <c r="T19" s="7"/>
      <c r="U19" s="7"/>
      <c r="V19" s="7"/>
      <c r="W19" s="7"/>
      <c r="X19" s="7"/>
      <c r="Y19" s="7"/>
      <c r="Z19" s="12"/>
      <c r="AA19" s="12"/>
      <c r="AB19" s="1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1"/>
      <c r="AP19" s="11"/>
      <c r="AQ19" s="11"/>
      <c r="AR19" s="7"/>
      <c r="AS19" s="7"/>
      <c r="AT19" s="7"/>
    </row>
    <row r="20" spans="2:50" ht="22.5" customHeight="1">
      <c r="B20" s="15" t="s">
        <v>85</v>
      </c>
      <c r="C20" s="15"/>
      <c r="D20" s="15"/>
      <c r="E20" s="15"/>
      <c r="F20" s="15"/>
      <c r="G20" s="15"/>
      <c r="H20" s="15"/>
      <c r="I20" s="15"/>
      <c r="J20" s="4"/>
      <c r="K20" s="4"/>
      <c r="L20" s="4"/>
      <c r="M20" s="4"/>
      <c r="N20" s="4"/>
      <c r="O20" s="4"/>
      <c r="P20" s="4"/>
      <c r="Q20" s="51"/>
      <c r="R20" s="51"/>
      <c r="S20" s="51"/>
      <c r="T20" s="7"/>
      <c r="U20" s="7"/>
      <c r="V20" s="7"/>
      <c r="W20" s="7"/>
      <c r="X20" s="7"/>
      <c r="Y20" s="7"/>
      <c r="Z20" s="51"/>
      <c r="AA20" s="7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7"/>
      <c r="AU20" s="7"/>
      <c r="AV20" s="7"/>
      <c r="AW20" s="7"/>
      <c r="AX20" s="7"/>
    </row>
    <row r="21" spans="2:50" ht="22.5" customHeight="1" thickBot="1">
      <c r="B21" s="418" t="str">
        <f>B12</f>
        <v>ハ</v>
      </c>
      <c r="C21" s="418"/>
      <c r="D21" s="2" t="s">
        <v>111</v>
      </c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7"/>
      <c r="R21" s="7"/>
      <c r="S21" s="7"/>
      <c r="T21" s="7"/>
      <c r="U21" s="7"/>
      <c r="V21" s="7"/>
      <c r="W21" s="7"/>
      <c r="X21" s="7"/>
      <c r="Y21" s="53"/>
      <c r="Z21" s="51"/>
      <c r="AA21" s="53"/>
      <c r="AB21" s="418" t="str">
        <f>AB12</f>
        <v>ニ</v>
      </c>
      <c r="AC21" s="418"/>
      <c r="AD21" s="2" t="s">
        <v>111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2:50" ht="22.5" customHeight="1" thickBot="1">
      <c r="B22" s="381" t="s">
        <v>26</v>
      </c>
      <c r="C22" s="382"/>
      <c r="D22" s="382"/>
      <c r="E22" s="382"/>
      <c r="F22" s="382"/>
      <c r="G22" s="382"/>
      <c r="H22" s="378" t="s">
        <v>84</v>
      </c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87" t="s">
        <v>86</v>
      </c>
      <c r="T22" s="387"/>
      <c r="U22" s="387"/>
      <c r="V22" s="387" t="s">
        <v>87</v>
      </c>
      <c r="W22" s="387"/>
      <c r="X22" s="388"/>
      <c r="Y22" s="53"/>
      <c r="Z22" s="51"/>
      <c r="AA22" s="53"/>
      <c r="AB22" s="381" t="s">
        <v>26</v>
      </c>
      <c r="AC22" s="382"/>
      <c r="AD22" s="382"/>
      <c r="AE22" s="382"/>
      <c r="AF22" s="382"/>
      <c r="AG22" s="382"/>
      <c r="AH22" s="378" t="s">
        <v>84</v>
      </c>
      <c r="AI22" s="379"/>
      <c r="AJ22" s="379"/>
      <c r="AK22" s="379"/>
      <c r="AL22" s="379"/>
      <c r="AM22" s="379"/>
      <c r="AN22" s="379"/>
      <c r="AO22" s="379"/>
      <c r="AP22" s="379"/>
      <c r="AQ22" s="379"/>
      <c r="AR22" s="380"/>
      <c r="AS22" s="387" t="s">
        <v>86</v>
      </c>
      <c r="AT22" s="387"/>
      <c r="AU22" s="387"/>
      <c r="AV22" s="387" t="s">
        <v>87</v>
      </c>
      <c r="AW22" s="387"/>
      <c r="AX22" s="388"/>
    </row>
    <row r="23" spans="2:50" ht="22.5" customHeight="1" thickTop="1">
      <c r="B23" s="525">
        <v>1</v>
      </c>
      <c r="C23" s="526"/>
      <c r="D23" s="484">
        <v>0.3958333333333333</v>
      </c>
      <c r="E23" s="484"/>
      <c r="F23" s="484"/>
      <c r="G23" s="485"/>
      <c r="H23" s="507" t="str">
        <f>+B16</f>
        <v>北里</v>
      </c>
      <c r="I23" s="507"/>
      <c r="J23" s="508"/>
      <c r="K23" s="509"/>
      <c r="L23" s="509"/>
      <c r="M23" s="60" t="s">
        <v>30</v>
      </c>
      <c r="N23" s="509"/>
      <c r="O23" s="509"/>
      <c r="P23" s="521" t="str">
        <f>+B14</f>
        <v>亀山B</v>
      </c>
      <c r="Q23" s="507"/>
      <c r="R23" s="508"/>
      <c r="S23" s="522" t="str">
        <f>+B17</f>
        <v>安土</v>
      </c>
      <c r="T23" s="522"/>
      <c r="U23" s="522"/>
      <c r="V23" s="522" t="str">
        <f>+B13</f>
        <v>金城</v>
      </c>
      <c r="W23" s="522"/>
      <c r="X23" s="524"/>
      <c r="Y23" s="7"/>
      <c r="Z23" s="51"/>
      <c r="AA23" s="7"/>
      <c r="AB23" s="525">
        <v>1</v>
      </c>
      <c r="AC23" s="526"/>
      <c r="AD23" s="484">
        <v>0.3958333333333333</v>
      </c>
      <c r="AE23" s="484"/>
      <c r="AF23" s="484"/>
      <c r="AG23" s="485"/>
      <c r="AH23" s="507" t="str">
        <f>+AB16</f>
        <v>玉園</v>
      </c>
      <c r="AI23" s="507"/>
      <c r="AJ23" s="508"/>
      <c r="AK23" s="509"/>
      <c r="AL23" s="509"/>
      <c r="AM23" s="60" t="s">
        <v>30</v>
      </c>
      <c r="AN23" s="509"/>
      <c r="AO23" s="509"/>
      <c r="AP23" s="521" t="str">
        <f>+AB14</f>
        <v>愛知A</v>
      </c>
      <c r="AQ23" s="507"/>
      <c r="AR23" s="508"/>
      <c r="AS23" s="522" t="str">
        <f>+AB17</f>
        <v>愛知C</v>
      </c>
      <c r="AT23" s="522"/>
      <c r="AU23" s="522"/>
      <c r="AV23" s="522" t="str">
        <f>+AB13</f>
        <v>桐原東A</v>
      </c>
      <c r="AW23" s="522"/>
      <c r="AX23" s="524"/>
    </row>
    <row r="24" spans="2:50" ht="22.5" customHeight="1">
      <c r="B24" s="519">
        <v>2</v>
      </c>
      <c r="C24" s="520"/>
      <c r="D24" s="453">
        <v>0.4305555555555556</v>
      </c>
      <c r="E24" s="453"/>
      <c r="F24" s="453"/>
      <c r="G24" s="454"/>
      <c r="H24" s="515" t="str">
        <f>+B17</f>
        <v>安土</v>
      </c>
      <c r="I24" s="515"/>
      <c r="J24" s="516"/>
      <c r="K24" s="329"/>
      <c r="L24" s="329"/>
      <c r="M24" s="11" t="s">
        <v>30</v>
      </c>
      <c r="N24" s="329"/>
      <c r="O24" s="329"/>
      <c r="P24" s="514" t="str">
        <f>+B15</f>
        <v>北野A</v>
      </c>
      <c r="Q24" s="515"/>
      <c r="R24" s="516"/>
      <c r="S24" s="517" t="str">
        <f>+B16</f>
        <v>北里</v>
      </c>
      <c r="T24" s="517"/>
      <c r="U24" s="517"/>
      <c r="V24" s="517" t="str">
        <f>+B14</f>
        <v>亀山B</v>
      </c>
      <c r="W24" s="517"/>
      <c r="X24" s="518"/>
      <c r="Y24" s="7"/>
      <c r="Z24" s="51"/>
      <c r="AA24" s="7"/>
      <c r="AB24" s="519">
        <v>2</v>
      </c>
      <c r="AC24" s="520"/>
      <c r="AD24" s="453">
        <v>0.4305555555555556</v>
      </c>
      <c r="AE24" s="453"/>
      <c r="AF24" s="453"/>
      <c r="AG24" s="454"/>
      <c r="AH24" s="515" t="str">
        <f>+AB17</f>
        <v>愛知C</v>
      </c>
      <c r="AI24" s="515"/>
      <c r="AJ24" s="516"/>
      <c r="AK24" s="329"/>
      <c r="AL24" s="329"/>
      <c r="AM24" s="11" t="s">
        <v>30</v>
      </c>
      <c r="AN24" s="329"/>
      <c r="AO24" s="329"/>
      <c r="AP24" s="514" t="str">
        <f>+AB15</f>
        <v>旭森</v>
      </c>
      <c r="AQ24" s="515"/>
      <c r="AR24" s="516"/>
      <c r="AS24" s="517" t="str">
        <f>+AB16</f>
        <v>玉園</v>
      </c>
      <c r="AT24" s="517"/>
      <c r="AU24" s="517"/>
      <c r="AV24" s="517" t="str">
        <f>+AB14</f>
        <v>愛知A</v>
      </c>
      <c r="AW24" s="517"/>
      <c r="AX24" s="518"/>
    </row>
    <row r="25" spans="2:50" ht="22.5" customHeight="1">
      <c r="B25" s="519">
        <v>3</v>
      </c>
      <c r="C25" s="520"/>
      <c r="D25" s="453">
        <v>0.46527777777777773</v>
      </c>
      <c r="E25" s="453"/>
      <c r="F25" s="453"/>
      <c r="G25" s="454"/>
      <c r="H25" s="515" t="str">
        <f>+B13</f>
        <v>金城</v>
      </c>
      <c r="I25" s="515"/>
      <c r="J25" s="516"/>
      <c r="K25" s="457"/>
      <c r="L25" s="457"/>
      <c r="M25" s="59" t="s">
        <v>30</v>
      </c>
      <c r="N25" s="457"/>
      <c r="O25" s="457"/>
      <c r="P25" s="514" t="str">
        <f>+B16</f>
        <v>北里</v>
      </c>
      <c r="Q25" s="515"/>
      <c r="R25" s="516"/>
      <c r="S25" s="517" t="str">
        <f>+B15</f>
        <v>北野A</v>
      </c>
      <c r="T25" s="517"/>
      <c r="U25" s="517"/>
      <c r="V25" s="517" t="str">
        <f>+B17</f>
        <v>安土</v>
      </c>
      <c r="W25" s="517"/>
      <c r="X25" s="518"/>
      <c r="Y25" s="7"/>
      <c r="Z25" s="52"/>
      <c r="AA25" s="7"/>
      <c r="AB25" s="519">
        <v>3</v>
      </c>
      <c r="AC25" s="520"/>
      <c r="AD25" s="453">
        <v>0.46527777777777773</v>
      </c>
      <c r="AE25" s="453"/>
      <c r="AF25" s="453"/>
      <c r="AG25" s="454"/>
      <c r="AH25" s="515" t="str">
        <f>+AB13</f>
        <v>桐原東A</v>
      </c>
      <c r="AI25" s="515"/>
      <c r="AJ25" s="516"/>
      <c r="AK25" s="457"/>
      <c r="AL25" s="457"/>
      <c r="AM25" s="59" t="s">
        <v>30</v>
      </c>
      <c r="AN25" s="457"/>
      <c r="AO25" s="457"/>
      <c r="AP25" s="514" t="str">
        <f>+AB16</f>
        <v>玉園</v>
      </c>
      <c r="AQ25" s="515"/>
      <c r="AR25" s="516"/>
      <c r="AS25" s="517" t="str">
        <f>+AB15</f>
        <v>旭森</v>
      </c>
      <c r="AT25" s="517"/>
      <c r="AU25" s="517"/>
      <c r="AV25" s="517" t="str">
        <f>+AB17</f>
        <v>愛知C</v>
      </c>
      <c r="AW25" s="517"/>
      <c r="AX25" s="518"/>
    </row>
    <row r="26" spans="2:50" ht="22.5" customHeight="1">
      <c r="B26" s="519">
        <v>4</v>
      </c>
      <c r="C26" s="520"/>
      <c r="D26" s="453">
        <v>0.5</v>
      </c>
      <c r="E26" s="453"/>
      <c r="F26" s="453"/>
      <c r="G26" s="454"/>
      <c r="H26" s="515" t="str">
        <f>+B15</f>
        <v>北野A</v>
      </c>
      <c r="I26" s="515"/>
      <c r="J26" s="516"/>
      <c r="K26" s="457"/>
      <c r="L26" s="457"/>
      <c r="M26" s="59" t="s">
        <v>30</v>
      </c>
      <c r="N26" s="457"/>
      <c r="O26" s="457"/>
      <c r="P26" s="514" t="str">
        <f>+B14</f>
        <v>亀山B</v>
      </c>
      <c r="Q26" s="515"/>
      <c r="R26" s="516"/>
      <c r="S26" s="517" t="str">
        <f>+B13</f>
        <v>金城</v>
      </c>
      <c r="T26" s="517"/>
      <c r="U26" s="517"/>
      <c r="V26" s="517" t="str">
        <f>+B16</f>
        <v>北里</v>
      </c>
      <c r="W26" s="517"/>
      <c r="X26" s="518"/>
      <c r="Y26" s="7"/>
      <c r="Z26" s="12"/>
      <c r="AA26" s="12"/>
      <c r="AB26" s="519">
        <v>4</v>
      </c>
      <c r="AC26" s="520"/>
      <c r="AD26" s="453">
        <v>0.5</v>
      </c>
      <c r="AE26" s="453"/>
      <c r="AF26" s="453"/>
      <c r="AG26" s="454"/>
      <c r="AH26" s="515" t="str">
        <f>+AB15</f>
        <v>旭森</v>
      </c>
      <c r="AI26" s="515"/>
      <c r="AJ26" s="516"/>
      <c r="AK26" s="457"/>
      <c r="AL26" s="457"/>
      <c r="AM26" s="59" t="s">
        <v>30</v>
      </c>
      <c r="AN26" s="457"/>
      <c r="AO26" s="457"/>
      <c r="AP26" s="514" t="str">
        <f>+AB14</f>
        <v>愛知A</v>
      </c>
      <c r="AQ26" s="515"/>
      <c r="AR26" s="516"/>
      <c r="AS26" s="517" t="str">
        <f>+AB13</f>
        <v>桐原東A</v>
      </c>
      <c r="AT26" s="517"/>
      <c r="AU26" s="517"/>
      <c r="AV26" s="517" t="str">
        <f>+AB16</f>
        <v>玉園</v>
      </c>
      <c r="AW26" s="517"/>
      <c r="AX26" s="518"/>
    </row>
    <row r="27" spans="2:50" ht="22.5" customHeight="1" thickBot="1">
      <c r="B27" s="530">
        <v>5</v>
      </c>
      <c r="C27" s="531"/>
      <c r="D27" s="440">
        <v>0.5347222222222222</v>
      </c>
      <c r="E27" s="440"/>
      <c r="F27" s="440"/>
      <c r="G27" s="441"/>
      <c r="H27" s="532" t="str">
        <f>+B13</f>
        <v>金城</v>
      </c>
      <c r="I27" s="532"/>
      <c r="J27" s="533"/>
      <c r="K27" s="444"/>
      <c r="L27" s="444"/>
      <c r="M27" s="78" t="s">
        <v>30</v>
      </c>
      <c r="N27" s="444"/>
      <c r="O27" s="444"/>
      <c r="P27" s="536" t="str">
        <f>+B17</f>
        <v>安土</v>
      </c>
      <c r="Q27" s="532"/>
      <c r="R27" s="533"/>
      <c r="S27" s="534" t="str">
        <f>+B14</f>
        <v>亀山B</v>
      </c>
      <c r="T27" s="534"/>
      <c r="U27" s="534"/>
      <c r="V27" s="534" t="str">
        <f>+B15</f>
        <v>北野A</v>
      </c>
      <c r="W27" s="534"/>
      <c r="X27" s="535"/>
      <c r="Y27" s="15"/>
      <c r="Z27" s="4"/>
      <c r="AA27" s="4"/>
      <c r="AB27" s="530">
        <v>5</v>
      </c>
      <c r="AC27" s="531"/>
      <c r="AD27" s="440">
        <v>0.5347222222222222</v>
      </c>
      <c r="AE27" s="440"/>
      <c r="AF27" s="440"/>
      <c r="AG27" s="441"/>
      <c r="AH27" s="532" t="str">
        <f>+AB13</f>
        <v>桐原東A</v>
      </c>
      <c r="AI27" s="532"/>
      <c r="AJ27" s="533"/>
      <c r="AK27" s="444"/>
      <c r="AL27" s="444"/>
      <c r="AM27" s="78" t="s">
        <v>30</v>
      </c>
      <c r="AN27" s="444"/>
      <c r="AO27" s="444"/>
      <c r="AP27" s="536" t="str">
        <f>+AB17</f>
        <v>愛知C</v>
      </c>
      <c r="AQ27" s="532"/>
      <c r="AR27" s="533"/>
      <c r="AS27" s="534" t="str">
        <f>+AB14</f>
        <v>愛知A</v>
      </c>
      <c r="AT27" s="534"/>
      <c r="AU27" s="534"/>
      <c r="AV27" s="534" t="str">
        <f>+AB15</f>
        <v>旭森</v>
      </c>
      <c r="AW27" s="534"/>
      <c r="AX27" s="535"/>
    </row>
    <row r="28" spans="2:46" ht="22.5" customHeight="1" thickBot="1">
      <c r="B28" s="50"/>
      <c r="C28" s="12"/>
      <c r="D28" s="1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"/>
      <c r="R28" s="11"/>
      <c r="S28" s="11"/>
      <c r="T28" s="7"/>
      <c r="U28" s="7"/>
      <c r="V28" s="7"/>
      <c r="W28" s="7"/>
      <c r="X28" s="7"/>
      <c r="Y28" s="7"/>
      <c r="Z28" s="12"/>
      <c r="AA28" s="12"/>
      <c r="AB28" s="1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1"/>
      <c r="AQ28" s="11"/>
      <c r="AR28" s="7"/>
      <c r="AS28" s="7"/>
      <c r="AT28" s="7"/>
    </row>
    <row r="29" spans="2:50" ht="22.5" customHeight="1" thickBot="1">
      <c r="B29" s="381" t="s">
        <v>28</v>
      </c>
      <c r="C29" s="382"/>
      <c r="D29" s="382"/>
      <c r="E29" s="382"/>
      <c r="F29" s="382"/>
      <c r="G29" s="382"/>
      <c r="H29" s="378" t="s">
        <v>84</v>
      </c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87" t="s">
        <v>86</v>
      </c>
      <c r="T29" s="387"/>
      <c r="U29" s="387"/>
      <c r="V29" s="387" t="s">
        <v>87</v>
      </c>
      <c r="W29" s="387"/>
      <c r="X29" s="388"/>
      <c r="Y29" s="53"/>
      <c r="Z29" s="51"/>
      <c r="AA29" s="53"/>
      <c r="AB29" s="381" t="s">
        <v>28</v>
      </c>
      <c r="AC29" s="382"/>
      <c r="AD29" s="382"/>
      <c r="AE29" s="382"/>
      <c r="AF29" s="382"/>
      <c r="AG29" s="382"/>
      <c r="AH29" s="378" t="s">
        <v>84</v>
      </c>
      <c r="AI29" s="379"/>
      <c r="AJ29" s="379"/>
      <c r="AK29" s="379"/>
      <c r="AL29" s="379"/>
      <c r="AM29" s="379"/>
      <c r="AN29" s="379"/>
      <c r="AO29" s="379"/>
      <c r="AP29" s="379"/>
      <c r="AQ29" s="379"/>
      <c r="AR29" s="380"/>
      <c r="AS29" s="387" t="s">
        <v>86</v>
      </c>
      <c r="AT29" s="387"/>
      <c r="AU29" s="387"/>
      <c r="AV29" s="387" t="s">
        <v>87</v>
      </c>
      <c r="AW29" s="387"/>
      <c r="AX29" s="388"/>
    </row>
    <row r="30" spans="2:50" ht="22.5" customHeight="1" thickTop="1">
      <c r="B30" s="451" t="s">
        <v>20</v>
      </c>
      <c r="C30" s="452"/>
      <c r="D30" s="484">
        <v>0.3958333333333333</v>
      </c>
      <c r="E30" s="484"/>
      <c r="F30" s="484"/>
      <c r="G30" s="485"/>
      <c r="H30" s="486" t="str">
        <f>+B16</f>
        <v>北里</v>
      </c>
      <c r="I30" s="487"/>
      <c r="J30" s="487"/>
      <c r="K30" s="487"/>
      <c r="L30" s="487"/>
      <c r="M30" s="20" t="s">
        <v>30</v>
      </c>
      <c r="N30" s="488"/>
      <c r="O30" s="488"/>
      <c r="P30" s="489" t="str">
        <f>+B17</f>
        <v>安土</v>
      </c>
      <c r="Q30" s="489"/>
      <c r="R30" s="490"/>
      <c r="S30" s="480" t="str">
        <f>+B13</f>
        <v>金城</v>
      </c>
      <c r="T30" s="481"/>
      <c r="U30" s="481"/>
      <c r="V30" s="482" t="str">
        <f>+B15</f>
        <v>北野A</v>
      </c>
      <c r="W30" s="481"/>
      <c r="X30" s="483"/>
      <c r="Y30" s="7"/>
      <c r="Z30" s="51"/>
      <c r="AA30" s="7"/>
      <c r="AB30" s="451" t="s">
        <v>20</v>
      </c>
      <c r="AC30" s="452"/>
      <c r="AD30" s="484">
        <v>0.3958333333333333</v>
      </c>
      <c r="AE30" s="484"/>
      <c r="AF30" s="484"/>
      <c r="AG30" s="485"/>
      <c r="AH30" s="486" t="str">
        <f>+AB16</f>
        <v>玉園</v>
      </c>
      <c r="AI30" s="487"/>
      <c r="AJ30" s="487"/>
      <c r="AK30" s="487"/>
      <c r="AL30" s="487"/>
      <c r="AM30" s="20" t="s">
        <v>30</v>
      </c>
      <c r="AN30" s="488"/>
      <c r="AO30" s="488"/>
      <c r="AP30" s="489" t="str">
        <f>+AB17</f>
        <v>愛知C</v>
      </c>
      <c r="AQ30" s="489"/>
      <c r="AR30" s="490"/>
      <c r="AS30" s="480" t="str">
        <f>+AB13</f>
        <v>桐原東A</v>
      </c>
      <c r="AT30" s="481"/>
      <c r="AU30" s="481"/>
      <c r="AV30" s="482" t="str">
        <f>+AB15</f>
        <v>旭森</v>
      </c>
      <c r="AW30" s="481"/>
      <c r="AX30" s="483"/>
    </row>
    <row r="31" spans="2:50" ht="22.5" customHeight="1">
      <c r="B31" s="474" t="s">
        <v>23</v>
      </c>
      <c r="C31" s="475"/>
      <c r="D31" s="453">
        <v>0.4305555555555556</v>
      </c>
      <c r="E31" s="453"/>
      <c r="F31" s="453"/>
      <c r="G31" s="454"/>
      <c r="H31" s="476" t="str">
        <f>+B13</f>
        <v>金城</v>
      </c>
      <c r="I31" s="477"/>
      <c r="J31" s="477"/>
      <c r="K31" s="477"/>
      <c r="L31" s="477"/>
      <c r="M31" s="20" t="s">
        <v>30</v>
      </c>
      <c r="N31" s="457"/>
      <c r="O31" s="457"/>
      <c r="P31" s="478" t="str">
        <f>+B14</f>
        <v>亀山B</v>
      </c>
      <c r="Q31" s="478"/>
      <c r="R31" s="479"/>
      <c r="S31" s="470" t="str">
        <f>+B16</f>
        <v>北里</v>
      </c>
      <c r="T31" s="471"/>
      <c r="U31" s="471"/>
      <c r="V31" s="472" t="str">
        <f>+B17</f>
        <v>安土</v>
      </c>
      <c r="W31" s="471"/>
      <c r="X31" s="473"/>
      <c r="Y31" s="7"/>
      <c r="Z31" s="51"/>
      <c r="AA31" s="7"/>
      <c r="AB31" s="474" t="s">
        <v>23</v>
      </c>
      <c r="AC31" s="475"/>
      <c r="AD31" s="453">
        <v>0.4305555555555556</v>
      </c>
      <c r="AE31" s="453"/>
      <c r="AF31" s="453"/>
      <c r="AG31" s="454"/>
      <c r="AH31" s="476" t="str">
        <f>+AB13</f>
        <v>桐原東A</v>
      </c>
      <c r="AI31" s="477"/>
      <c r="AJ31" s="477"/>
      <c r="AK31" s="477"/>
      <c r="AL31" s="477"/>
      <c r="AM31" s="20" t="s">
        <v>30</v>
      </c>
      <c r="AN31" s="457"/>
      <c r="AO31" s="457"/>
      <c r="AP31" s="478" t="str">
        <f>+AB14</f>
        <v>愛知A</v>
      </c>
      <c r="AQ31" s="478"/>
      <c r="AR31" s="479"/>
      <c r="AS31" s="470" t="str">
        <f>+AB16</f>
        <v>玉園</v>
      </c>
      <c r="AT31" s="471"/>
      <c r="AU31" s="471"/>
      <c r="AV31" s="472" t="str">
        <f>+AB17</f>
        <v>愛知C</v>
      </c>
      <c r="AW31" s="471"/>
      <c r="AX31" s="473"/>
    </row>
    <row r="32" spans="2:50" ht="22.5" customHeight="1">
      <c r="B32" s="464" t="s">
        <v>14</v>
      </c>
      <c r="C32" s="465"/>
      <c r="D32" s="453">
        <v>0.46527777777777773</v>
      </c>
      <c r="E32" s="453"/>
      <c r="F32" s="453"/>
      <c r="G32" s="454"/>
      <c r="H32" s="466" t="str">
        <f>+B15</f>
        <v>北野A</v>
      </c>
      <c r="I32" s="467"/>
      <c r="J32" s="467"/>
      <c r="K32" s="467"/>
      <c r="L32" s="467"/>
      <c r="M32" s="72" t="s">
        <v>30</v>
      </c>
      <c r="N32" s="457"/>
      <c r="O32" s="457"/>
      <c r="P32" s="468" t="str">
        <f>+B16</f>
        <v>北里</v>
      </c>
      <c r="Q32" s="468"/>
      <c r="R32" s="469"/>
      <c r="S32" s="460" t="str">
        <f>+B14</f>
        <v>亀山B</v>
      </c>
      <c r="T32" s="461"/>
      <c r="U32" s="461"/>
      <c r="V32" s="462" t="str">
        <f>+B13</f>
        <v>金城</v>
      </c>
      <c r="W32" s="461"/>
      <c r="X32" s="463"/>
      <c r="Y32" s="7"/>
      <c r="Z32" s="52"/>
      <c r="AA32" s="7"/>
      <c r="AB32" s="464" t="s">
        <v>14</v>
      </c>
      <c r="AC32" s="465"/>
      <c r="AD32" s="453">
        <v>0.46527777777777773</v>
      </c>
      <c r="AE32" s="453"/>
      <c r="AF32" s="453"/>
      <c r="AG32" s="454"/>
      <c r="AH32" s="466" t="str">
        <f>+AB15</f>
        <v>旭森</v>
      </c>
      <c r="AI32" s="467"/>
      <c r="AJ32" s="467"/>
      <c r="AK32" s="467"/>
      <c r="AL32" s="467"/>
      <c r="AM32" s="72" t="s">
        <v>30</v>
      </c>
      <c r="AN32" s="457"/>
      <c r="AO32" s="457"/>
      <c r="AP32" s="468" t="str">
        <f>+AB16</f>
        <v>玉園</v>
      </c>
      <c r="AQ32" s="468"/>
      <c r="AR32" s="469"/>
      <c r="AS32" s="460" t="str">
        <f>+AB14</f>
        <v>愛知A</v>
      </c>
      <c r="AT32" s="461"/>
      <c r="AU32" s="461"/>
      <c r="AV32" s="462" t="str">
        <f>+AB13</f>
        <v>桐原東A</v>
      </c>
      <c r="AW32" s="461"/>
      <c r="AX32" s="463"/>
    </row>
    <row r="33" spans="2:50" ht="22.5" customHeight="1">
      <c r="B33" s="451" t="s">
        <v>18</v>
      </c>
      <c r="C33" s="452"/>
      <c r="D33" s="453">
        <v>0.5</v>
      </c>
      <c r="E33" s="453"/>
      <c r="F33" s="453"/>
      <c r="G33" s="454"/>
      <c r="H33" s="455" t="str">
        <f>+B14</f>
        <v>亀山B</v>
      </c>
      <c r="I33" s="456"/>
      <c r="J33" s="456"/>
      <c r="K33" s="456"/>
      <c r="L33" s="456"/>
      <c r="M33" s="20" t="s">
        <v>30</v>
      </c>
      <c r="N33" s="457"/>
      <c r="O33" s="457"/>
      <c r="P33" s="458" t="str">
        <f>+B17</f>
        <v>安土</v>
      </c>
      <c r="Q33" s="458"/>
      <c r="R33" s="459"/>
      <c r="S33" s="447" t="str">
        <f>+B15</f>
        <v>北野A</v>
      </c>
      <c r="T33" s="448"/>
      <c r="U33" s="448"/>
      <c r="V33" s="449" t="str">
        <f>+B16</f>
        <v>北里</v>
      </c>
      <c r="W33" s="448"/>
      <c r="X33" s="450"/>
      <c r="Y33" s="7"/>
      <c r="Z33" s="12"/>
      <c r="AA33" s="12"/>
      <c r="AB33" s="451" t="s">
        <v>18</v>
      </c>
      <c r="AC33" s="452"/>
      <c r="AD33" s="453">
        <v>0.5</v>
      </c>
      <c r="AE33" s="453"/>
      <c r="AF33" s="453"/>
      <c r="AG33" s="454"/>
      <c r="AH33" s="455" t="str">
        <f>+AB14</f>
        <v>愛知A</v>
      </c>
      <c r="AI33" s="456"/>
      <c r="AJ33" s="456"/>
      <c r="AK33" s="456"/>
      <c r="AL33" s="456"/>
      <c r="AM33" s="20" t="s">
        <v>30</v>
      </c>
      <c r="AN33" s="457"/>
      <c r="AO33" s="457"/>
      <c r="AP33" s="458" t="str">
        <f>+AB17</f>
        <v>愛知C</v>
      </c>
      <c r="AQ33" s="458"/>
      <c r="AR33" s="459"/>
      <c r="AS33" s="447" t="str">
        <f>+AB15</f>
        <v>旭森</v>
      </c>
      <c r="AT33" s="448"/>
      <c r="AU33" s="448"/>
      <c r="AV33" s="449" t="str">
        <f>+AB16</f>
        <v>玉園</v>
      </c>
      <c r="AW33" s="448"/>
      <c r="AX33" s="450"/>
    </row>
    <row r="34" spans="2:50" ht="22.5" customHeight="1" thickBot="1">
      <c r="B34" s="438" t="s">
        <v>21</v>
      </c>
      <c r="C34" s="439"/>
      <c r="D34" s="440">
        <v>0.5347222222222222</v>
      </c>
      <c r="E34" s="440"/>
      <c r="F34" s="440"/>
      <c r="G34" s="441"/>
      <c r="H34" s="442" t="str">
        <f>+B13</f>
        <v>金城</v>
      </c>
      <c r="I34" s="443"/>
      <c r="J34" s="443"/>
      <c r="K34" s="443"/>
      <c r="L34" s="443"/>
      <c r="M34" s="79" t="s">
        <v>30</v>
      </c>
      <c r="N34" s="444"/>
      <c r="O34" s="444"/>
      <c r="P34" s="445" t="str">
        <f>+B15</f>
        <v>北野A</v>
      </c>
      <c r="Q34" s="445"/>
      <c r="R34" s="446"/>
      <c r="S34" s="434" t="str">
        <f>+B17</f>
        <v>安土</v>
      </c>
      <c r="T34" s="435"/>
      <c r="U34" s="435"/>
      <c r="V34" s="436" t="str">
        <f>+B14</f>
        <v>亀山B</v>
      </c>
      <c r="W34" s="435"/>
      <c r="X34" s="437"/>
      <c r="Y34" s="15"/>
      <c r="Z34" s="4"/>
      <c r="AA34" s="4"/>
      <c r="AB34" s="438" t="s">
        <v>21</v>
      </c>
      <c r="AC34" s="439"/>
      <c r="AD34" s="440">
        <v>0.5347222222222222</v>
      </c>
      <c r="AE34" s="440"/>
      <c r="AF34" s="440"/>
      <c r="AG34" s="441"/>
      <c r="AH34" s="442" t="str">
        <f>+AB13</f>
        <v>桐原東A</v>
      </c>
      <c r="AI34" s="443"/>
      <c r="AJ34" s="443"/>
      <c r="AK34" s="443"/>
      <c r="AL34" s="443"/>
      <c r="AM34" s="79" t="s">
        <v>30</v>
      </c>
      <c r="AN34" s="444"/>
      <c r="AO34" s="444"/>
      <c r="AP34" s="445" t="str">
        <f>+AB15</f>
        <v>旭森</v>
      </c>
      <c r="AQ34" s="445"/>
      <c r="AR34" s="446"/>
      <c r="AS34" s="434" t="str">
        <f>+AB17</f>
        <v>愛知C</v>
      </c>
      <c r="AT34" s="435"/>
      <c r="AU34" s="435"/>
      <c r="AV34" s="436" t="str">
        <f>+AB14</f>
        <v>愛知A</v>
      </c>
      <c r="AW34" s="435"/>
      <c r="AX34" s="437"/>
    </row>
    <row r="35" spans="2:50" ht="22.5" customHeight="1">
      <c r="B35" s="11"/>
      <c r="C35" s="11"/>
      <c r="D35" s="87"/>
      <c r="E35" s="87"/>
      <c r="F35" s="87"/>
      <c r="G35" s="87"/>
      <c r="H35" s="11"/>
      <c r="I35" s="11"/>
      <c r="J35" s="11"/>
      <c r="K35" s="85"/>
      <c r="L35" s="85"/>
      <c r="M35" s="11"/>
      <c r="N35" s="85"/>
      <c r="O35" s="85"/>
      <c r="P35" s="11"/>
      <c r="Q35" s="11"/>
      <c r="R35" s="11"/>
      <c r="S35" s="85"/>
      <c r="T35" s="85"/>
      <c r="U35" s="85"/>
      <c r="V35" s="85"/>
      <c r="W35" s="85"/>
      <c r="X35" s="85"/>
      <c r="Y35" s="15"/>
      <c r="Z35" s="4"/>
      <c r="AA35" s="4"/>
      <c r="AB35" s="86"/>
      <c r="AC35" s="86"/>
      <c r="AD35" s="87"/>
      <c r="AE35" s="87"/>
      <c r="AF35" s="87"/>
      <c r="AG35" s="87"/>
      <c r="AH35" s="86"/>
      <c r="AI35" s="86"/>
      <c r="AJ35" s="86"/>
      <c r="AK35" s="86"/>
      <c r="AL35" s="86"/>
      <c r="AM35" s="86"/>
      <c r="AN35" s="85"/>
      <c r="AO35" s="85"/>
      <c r="AP35" s="86"/>
      <c r="AQ35" s="86"/>
      <c r="AR35" s="86"/>
      <c r="AS35" s="85"/>
      <c r="AT35" s="85"/>
      <c r="AU35" s="85"/>
      <c r="AV35" s="85"/>
      <c r="AW35" s="85"/>
      <c r="AX35" s="85"/>
    </row>
    <row r="36" spans="2:46" s="5" customFormat="1" ht="22.5" customHeight="1">
      <c r="B36" s="13" t="s">
        <v>43</v>
      </c>
      <c r="C36" s="17"/>
      <c r="D36" s="17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50" ht="9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2"/>
      <c r="Q37" s="2"/>
      <c r="R37" s="2"/>
      <c r="S37" s="7"/>
      <c r="T37" s="7"/>
      <c r="U37" s="7"/>
      <c r="V37" s="7"/>
      <c r="W37" s="7"/>
      <c r="X37" s="7"/>
      <c r="Y37" s="7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22.5" customHeight="1" thickBot="1">
      <c r="B38" s="389"/>
      <c r="C38" s="389"/>
      <c r="D38" s="389" t="s">
        <v>5</v>
      </c>
      <c r="E38" s="389"/>
      <c r="F38" s="389" t="s">
        <v>6</v>
      </c>
      <c r="G38" s="389"/>
      <c r="H38" s="389" t="s">
        <v>7</v>
      </c>
      <c r="I38" s="389"/>
      <c r="J38" s="389" t="s">
        <v>8</v>
      </c>
      <c r="K38" s="389"/>
      <c r="L38" s="389" t="s">
        <v>9</v>
      </c>
      <c r="M38" s="389"/>
      <c r="N38" s="14"/>
      <c r="O38" s="14"/>
      <c r="P38" s="2"/>
      <c r="Q38" s="2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56"/>
      <c r="AD38" s="56"/>
      <c r="AE38" s="56"/>
      <c r="AF38" s="56"/>
      <c r="AG38" s="2"/>
      <c r="AH38" s="2"/>
      <c r="AI38" s="2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56"/>
      <c r="AV38" s="56"/>
      <c r="AW38" s="56"/>
      <c r="AX38" s="56"/>
    </row>
    <row r="39" spans="2:50" ht="22.5" customHeight="1" thickTop="1">
      <c r="B39" s="385" t="s">
        <v>5</v>
      </c>
      <c r="C39" s="385"/>
      <c r="D39" s="386"/>
      <c r="E39" s="386"/>
      <c r="F39" s="385" t="s">
        <v>23</v>
      </c>
      <c r="G39" s="385"/>
      <c r="H39" s="385" t="s">
        <v>21</v>
      </c>
      <c r="I39" s="385"/>
      <c r="J39" s="385">
        <v>3</v>
      </c>
      <c r="K39" s="385"/>
      <c r="L39" s="385">
        <v>5</v>
      </c>
      <c r="M39" s="385"/>
      <c r="N39" s="10"/>
      <c r="O39" s="10"/>
      <c r="P39" s="2"/>
      <c r="Q39" s="2"/>
      <c r="R39" s="7"/>
      <c r="S39" s="7"/>
      <c r="T39" s="57"/>
      <c r="U39" s="57"/>
      <c r="V39" s="57"/>
      <c r="W39" s="57"/>
      <c r="X39" s="54"/>
      <c r="Y39" s="54"/>
      <c r="Z39" s="11"/>
      <c r="AA39" s="7"/>
      <c r="AB39" s="55"/>
      <c r="AC39" s="58"/>
      <c r="AD39" s="58"/>
      <c r="AE39" s="58"/>
      <c r="AF39" s="58"/>
      <c r="AG39" s="2"/>
      <c r="AH39" s="2"/>
      <c r="AI39" s="2"/>
      <c r="AJ39" s="7"/>
      <c r="AK39" s="7"/>
      <c r="AL39" s="57"/>
      <c r="AM39" s="57"/>
      <c r="AN39" s="57"/>
      <c r="AO39" s="57"/>
      <c r="AP39" s="54"/>
      <c r="AQ39" s="54"/>
      <c r="AR39" s="11"/>
      <c r="AS39" s="7"/>
      <c r="AT39" s="55"/>
      <c r="AU39" s="58"/>
      <c r="AV39" s="58"/>
      <c r="AW39" s="58"/>
      <c r="AX39" s="58"/>
    </row>
    <row r="40" spans="2:50" ht="22.5" customHeight="1">
      <c r="B40" s="383" t="s">
        <v>6</v>
      </c>
      <c r="C40" s="383"/>
      <c r="D40" s="383"/>
      <c r="E40" s="383"/>
      <c r="F40" s="384"/>
      <c r="G40" s="384"/>
      <c r="H40" s="383">
        <v>4</v>
      </c>
      <c r="I40" s="383"/>
      <c r="J40" s="383">
        <v>1</v>
      </c>
      <c r="K40" s="383"/>
      <c r="L40" s="383" t="s">
        <v>18</v>
      </c>
      <c r="M40" s="383"/>
      <c r="N40" s="10"/>
      <c r="O40" s="10"/>
      <c r="P40" s="2"/>
      <c r="Q40" s="2"/>
      <c r="R40" s="7"/>
      <c r="S40" s="7"/>
      <c r="T40" s="57"/>
      <c r="U40" s="57"/>
      <c r="V40" s="57"/>
      <c r="W40" s="57"/>
      <c r="X40" s="54"/>
      <c r="Y40" s="54"/>
      <c r="Z40" s="11"/>
      <c r="AA40" s="7"/>
      <c r="AB40" s="55"/>
      <c r="AC40" s="58"/>
      <c r="AD40" s="58"/>
      <c r="AE40" s="58"/>
      <c r="AF40" s="58"/>
      <c r="AG40" s="2"/>
      <c r="AH40" s="2"/>
      <c r="AI40" s="2"/>
      <c r="AJ40" s="7"/>
      <c r="AK40" s="7"/>
      <c r="AL40" s="57"/>
      <c r="AM40" s="57"/>
      <c r="AN40" s="57"/>
      <c r="AO40" s="57"/>
      <c r="AP40" s="54"/>
      <c r="AQ40" s="54"/>
      <c r="AR40" s="11"/>
      <c r="AS40" s="7"/>
      <c r="AT40" s="55"/>
      <c r="AU40" s="58"/>
      <c r="AV40" s="58"/>
      <c r="AW40" s="58"/>
      <c r="AX40" s="58"/>
    </row>
    <row r="41" spans="2:50" ht="22.5" customHeight="1">
      <c r="B41" s="383" t="s">
        <v>7</v>
      </c>
      <c r="C41" s="383"/>
      <c r="D41" s="383"/>
      <c r="E41" s="383"/>
      <c r="F41" s="383"/>
      <c r="G41" s="383"/>
      <c r="H41" s="384"/>
      <c r="I41" s="384"/>
      <c r="J41" s="383" t="s">
        <v>14</v>
      </c>
      <c r="K41" s="383"/>
      <c r="L41" s="383">
        <v>2</v>
      </c>
      <c r="M41" s="383"/>
      <c r="N41" s="10"/>
      <c r="O41" s="10"/>
      <c r="P41" s="2"/>
      <c r="Q41" s="2"/>
      <c r="R41" s="7"/>
      <c r="S41" s="7"/>
      <c r="T41" s="57"/>
      <c r="U41" s="57"/>
      <c r="V41" s="57"/>
      <c r="W41" s="57"/>
      <c r="X41" s="54"/>
      <c r="Y41" s="54"/>
      <c r="Z41" s="11"/>
      <c r="AA41" s="7"/>
      <c r="AB41" s="55"/>
      <c r="AC41" s="58"/>
      <c r="AD41" s="58"/>
      <c r="AE41" s="58"/>
      <c r="AF41" s="58"/>
      <c r="AG41" s="2"/>
      <c r="AH41" s="2"/>
      <c r="AI41" s="2"/>
      <c r="AJ41" s="7"/>
      <c r="AK41" s="7"/>
      <c r="AL41" s="57"/>
      <c r="AM41" s="57"/>
      <c r="AN41" s="57"/>
      <c r="AO41" s="57"/>
      <c r="AP41" s="54"/>
      <c r="AQ41" s="54"/>
      <c r="AR41" s="11"/>
      <c r="AS41" s="7"/>
      <c r="AT41" s="55"/>
      <c r="AU41" s="58"/>
      <c r="AV41" s="58"/>
      <c r="AW41" s="58"/>
      <c r="AX41" s="58"/>
    </row>
    <row r="42" spans="2:50" ht="22.5" customHeight="1">
      <c r="B42" s="383" t="s">
        <v>8</v>
      </c>
      <c r="C42" s="383"/>
      <c r="D42" s="383"/>
      <c r="E42" s="383"/>
      <c r="F42" s="383"/>
      <c r="G42" s="383"/>
      <c r="H42" s="383"/>
      <c r="I42" s="383"/>
      <c r="J42" s="384"/>
      <c r="K42" s="384"/>
      <c r="L42" s="383" t="s">
        <v>20</v>
      </c>
      <c r="M42" s="383"/>
      <c r="N42" s="10"/>
      <c r="O42" s="10"/>
      <c r="P42" s="2"/>
      <c r="Q42" s="2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"/>
      <c r="AH42" s="2"/>
      <c r="AI42" s="2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2:50" ht="22.5" customHeight="1">
      <c r="B43" s="383" t="s">
        <v>9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4"/>
      <c r="M43" s="384"/>
      <c r="N43" s="10"/>
      <c r="O43" s="10"/>
      <c r="P43" s="2"/>
      <c r="Q43" s="2"/>
      <c r="R43" s="7"/>
      <c r="S43" s="7"/>
      <c r="T43" s="57"/>
      <c r="U43" s="57"/>
      <c r="V43" s="57"/>
      <c r="W43" s="57"/>
      <c r="X43" s="54"/>
      <c r="Y43" s="54"/>
      <c r="Z43" s="11"/>
      <c r="AA43" s="7"/>
      <c r="AB43" s="55"/>
      <c r="AC43" s="58"/>
      <c r="AD43" s="58"/>
      <c r="AE43" s="58"/>
      <c r="AF43" s="58"/>
      <c r="AG43" s="2"/>
      <c r="AH43" s="2"/>
      <c r="AI43" s="2"/>
      <c r="AJ43" s="7"/>
      <c r="AK43" s="7"/>
      <c r="AL43" s="57"/>
      <c r="AM43" s="57"/>
      <c r="AN43" s="57"/>
      <c r="AO43" s="57"/>
      <c r="AP43" s="54"/>
      <c r="AQ43" s="54"/>
      <c r="AR43" s="11"/>
      <c r="AS43" s="7"/>
      <c r="AT43" s="55"/>
      <c r="AU43" s="58"/>
      <c r="AV43" s="58"/>
      <c r="AW43" s="58"/>
      <c r="AX43" s="58"/>
    </row>
    <row r="44" spans="2:50" ht="22.5" customHeight="1">
      <c r="B44" s="12"/>
      <c r="C44" s="12"/>
      <c r="D44" s="12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7"/>
      <c r="U44" s="57"/>
      <c r="V44" s="57"/>
      <c r="W44" s="57"/>
      <c r="X44" s="54"/>
      <c r="Y44" s="54"/>
      <c r="Z44" s="11"/>
      <c r="AA44" s="7"/>
      <c r="AB44" s="55"/>
      <c r="AC44" s="58"/>
      <c r="AD44" s="58"/>
      <c r="AE44" s="58"/>
      <c r="AF44" s="58"/>
      <c r="AG44" s="7"/>
      <c r="AH44" s="7"/>
      <c r="AI44" s="7"/>
      <c r="AJ44" s="7"/>
      <c r="AK44" s="7"/>
      <c r="AL44" s="57"/>
      <c r="AM44" s="57"/>
      <c r="AN44" s="57"/>
      <c r="AO44" s="57"/>
      <c r="AP44" s="54"/>
      <c r="AQ44" s="54"/>
      <c r="AR44" s="11"/>
      <c r="AS44" s="7"/>
      <c r="AT44" s="55"/>
      <c r="AU44" s="58"/>
      <c r="AV44" s="58"/>
      <c r="AW44" s="58"/>
      <c r="AX44" s="58"/>
    </row>
  </sheetData>
  <sheetProtection selectLockedCells="1" selectUnlockedCells="1"/>
  <mergeCells count="284">
    <mergeCell ref="AT15:AU15"/>
    <mergeCell ref="AV15:AX15"/>
    <mergeCell ref="AT16:AU16"/>
    <mergeCell ref="AV16:AX16"/>
    <mergeCell ref="AT17:AU17"/>
    <mergeCell ref="AV17:AX1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K27:AL27"/>
    <mergeCell ref="AN27:AO27"/>
    <mergeCell ref="AP27:AR27"/>
    <mergeCell ref="AS27:AU27"/>
    <mergeCell ref="AD27:AG27"/>
    <mergeCell ref="AH27:AJ27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N24:O24"/>
    <mergeCell ref="P24:R24"/>
    <mergeCell ref="S24:U24"/>
    <mergeCell ref="V24:X24"/>
    <mergeCell ref="AB24:AC24"/>
    <mergeCell ref="AD24:AG24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B29:G29"/>
    <mergeCell ref="H29:R29"/>
    <mergeCell ref="S29:U29"/>
    <mergeCell ref="V29:X29"/>
    <mergeCell ref="AB29:AG29"/>
    <mergeCell ref="AH29:AR29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AB30:AC30"/>
    <mergeCell ref="AD30:AG30"/>
    <mergeCell ref="AH30:AJ30"/>
    <mergeCell ref="AK30:AL30"/>
    <mergeCell ref="AN30:AO30"/>
    <mergeCell ref="AP30:AR30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1:AC31"/>
    <mergeCell ref="AD31:AG31"/>
    <mergeCell ref="AH31:AJ31"/>
    <mergeCell ref="AK31:AL31"/>
    <mergeCell ref="AN31:AO31"/>
    <mergeCell ref="AP31:AR31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2:AC32"/>
    <mergeCell ref="AD32:AG32"/>
    <mergeCell ref="AH32:AJ32"/>
    <mergeCell ref="AK32:AL32"/>
    <mergeCell ref="AN32:AO32"/>
    <mergeCell ref="AP32:AR32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3:AC33"/>
    <mergeCell ref="AD33:AG33"/>
    <mergeCell ref="AH33:AJ33"/>
    <mergeCell ref="AK33:AL33"/>
    <mergeCell ref="AN33:AO33"/>
    <mergeCell ref="AP33:AR33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P34:AR34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PageLayoutView="0" workbookViewId="0" topLeftCell="A10">
      <selection activeCell="J17" sqref="J17:M17"/>
    </sheetView>
  </sheetViews>
  <sheetFormatPr defaultColWidth="2.125" defaultRowHeight="27.75" customHeight="1"/>
  <cols>
    <col min="1" max="16384" width="2.125" style="1" customWidth="1"/>
  </cols>
  <sheetData>
    <row r="1" spans="2:56" s="5" customFormat="1" ht="27.75" customHeight="1">
      <c r="B1" s="21" t="s">
        <v>44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s="5" customFormat="1" ht="27.75" customHeight="1">
      <c r="B2" s="4"/>
      <c r="C2" s="4" t="s">
        <v>0</v>
      </c>
      <c r="D2" s="4"/>
      <c r="E2" s="4"/>
      <c r="F2" s="4"/>
      <c r="G2" s="4"/>
      <c r="H2" s="4"/>
      <c r="I2" s="4"/>
      <c r="J2" s="4" t="s">
        <v>45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2:53" s="5" customFormat="1" ht="27.75" customHeight="1">
      <c r="B3" s="4"/>
      <c r="C3" s="4" t="s">
        <v>1</v>
      </c>
      <c r="D3" s="4"/>
      <c r="E3" s="4"/>
      <c r="F3" s="4"/>
      <c r="G3" s="4"/>
      <c r="H3" s="4"/>
      <c r="I3" s="4"/>
      <c r="J3" s="4" t="s">
        <v>82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6" s="5" customFormat="1" ht="27.75" customHeight="1">
      <c r="B4" s="4"/>
      <c r="C4" s="4" t="s">
        <v>2</v>
      </c>
      <c r="D4" s="4"/>
      <c r="E4" s="4"/>
      <c r="F4" s="4"/>
      <c r="G4" s="4"/>
      <c r="H4" s="4"/>
      <c r="I4" s="4"/>
      <c r="J4" s="4" t="s">
        <v>179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 t="s">
        <v>180</v>
      </c>
      <c r="W4" s="4"/>
      <c r="X4" s="4"/>
      <c r="Y4" s="4"/>
      <c r="Z4" s="4"/>
      <c r="AA4" s="4"/>
      <c r="AB4" s="4"/>
      <c r="AC4" s="4"/>
      <c r="AD4" s="4"/>
      <c r="AE4" s="4" t="s">
        <v>181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s="5" customFormat="1" ht="27.75" customHeight="1">
      <c r="B5" s="4"/>
      <c r="C5" s="4" t="s">
        <v>3</v>
      </c>
      <c r="D5" s="4"/>
      <c r="E5" s="4"/>
      <c r="F5" s="4"/>
      <c r="G5" s="4"/>
      <c r="H5" s="4"/>
      <c r="I5" s="4"/>
      <c r="J5" s="4" t="s">
        <v>184</v>
      </c>
      <c r="K5" s="4"/>
      <c r="L5" s="15"/>
      <c r="M5" s="588" t="s">
        <v>109</v>
      </c>
      <c r="N5" s="588"/>
      <c r="O5" s="588"/>
      <c r="P5" s="588"/>
      <c r="Q5" s="588"/>
      <c r="R5" s="588"/>
      <c r="S5" s="15"/>
      <c r="T5" s="15"/>
      <c r="U5" s="15"/>
      <c r="V5" s="15" t="s">
        <v>47</v>
      </c>
      <c r="W5" s="15"/>
      <c r="X5" s="15"/>
      <c r="Y5" s="588" t="s">
        <v>109</v>
      </c>
      <c r="Z5" s="588"/>
      <c r="AA5" s="588"/>
      <c r="AB5" s="588"/>
      <c r="AC5" s="588"/>
      <c r="AD5" s="588"/>
      <c r="AE5" s="15"/>
      <c r="AF5" s="15"/>
      <c r="AG5" s="15"/>
      <c r="AH5" s="15"/>
      <c r="AI5" s="15"/>
      <c r="AJ5" s="4"/>
      <c r="AK5" s="15"/>
      <c r="AL5" s="15"/>
      <c r="AM5" s="15"/>
      <c r="AN5" s="15"/>
      <c r="AO5" s="15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27.75" customHeight="1">
      <c r="B6" s="4"/>
      <c r="C6" s="4"/>
      <c r="D6" s="4"/>
      <c r="E6" s="4"/>
      <c r="F6" s="4"/>
      <c r="G6" s="4"/>
      <c r="H6" s="4"/>
      <c r="I6" s="4"/>
      <c r="J6" s="4" t="s">
        <v>46</v>
      </c>
      <c r="K6" s="4"/>
      <c r="L6" s="15"/>
      <c r="M6" s="181" t="s">
        <v>182</v>
      </c>
      <c r="N6" s="181"/>
      <c r="O6" s="181"/>
      <c r="P6" s="181"/>
      <c r="Q6" s="181"/>
      <c r="R6" s="181"/>
      <c r="S6" s="15"/>
      <c r="T6" s="15"/>
      <c r="U6" s="15"/>
      <c r="V6" s="15" t="s">
        <v>47</v>
      </c>
      <c r="W6" s="15"/>
      <c r="X6" s="15"/>
      <c r="Y6" s="181" t="s">
        <v>182</v>
      </c>
      <c r="Z6" s="181"/>
      <c r="AA6" s="181"/>
      <c r="AB6" s="181"/>
      <c r="AC6" s="181"/>
      <c r="AD6" s="181"/>
      <c r="AE6" s="15"/>
      <c r="AF6" s="15"/>
      <c r="AG6" s="15"/>
      <c r="AH6" s="15"/>
      <c r="AI6" s="15"/>
      <c r="AJ6" s="4"/>
      <c r="AK6" s="15"/>
      <c r="AL6" s="15"/>
      <c r="AM6" s="15"/>
      <c r="AN6" s="15"/>
      <c r="AO6" s="15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2:56" s="5" customFormat="1" ht="27.75" customHeight="1">
      <c r="B7" s="4"/>
      <c r="C7" s="4"/>
      <c r="D7" s="4"/>
      <c r="E7" s="4"/>
      <c r="F7" s="4"/>
      <c r="G7" s="4"/>
      <c r="H7" s="4"/>
      <c r="I7" s="4"/>
      <c r="J7" s="49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4"/>
      <c r="AK7" s="15"/>
      <c r="AL7" s="15"/>
      <c r="AM7" s="15"/>
      <c r="AN7" s="15"/>
      <c r="AO7" s="1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49" ht="27.75" customHeight="1" thickBot="1">
      <c r="B8" s="2" t="s">
        <v>48</v>
      </c>
      <c r="C8" s="23"/>
      <c r="D8" s="23"/>
      <c r="E8" s="1" t="s">
        <v>49</v>
      </c>
      <c r="H8" s="588" t="s">
        <v>109</v>
      </c>
      <c r="I8" s="588"/>
      <c r="J8" s="588"/>
      <c r="K8" s="588"/>
      <c r="L8" s="588"/>
      <c r="M8" s="588"/>
      <c r="N8" s="1" t="s">
        <v>10</v>
      </c>
      <c r="Q8" s="417" t="s">
        <v>182</v>
      </c>
      <c r="R8" s="417"/>
      <c r="S8" s="417"/>
      <c r="T8" s="417"/>
      <c r="U8" s="417"/>
      <c r="V8" s="417"/>
      <c r="AC8" s="2" t="s">
        <v>48</v>
      </c>
      <c r="AD8" s="23"/>
      <c r="AE8" s="23"/>
      <c r="AF8" s="1" t="s">
        <v>49</v>
      </c>
      <c r="AI8" s="588" t="s">
        <v>183</v>
      </c>
      <c r="AJ8" s="588"/>
      <c r="AK8" s="588"/>
      <c r="AL8" s="588"/>
      <c r="AM8" s="588"/>
      <c r="AN8" s="588"/>
      <c r="AO8" s="1" t="s">
        <v>10</v>
      </c>
      <c r="AR8" s="417" t="s">
        <v>182</v>
      </c>
      <c r="AS8" s="417"/>
      <c r="AT8" s="417"/>
      <c r="AU8" s="417"/>
      <c r="AV8" s="417"/>
      <c r="AW8" s="417"/>
    </row>
    <row r="9" spans="2:54" ht="27.75" customHeight="1" thickBot="1">
      <c r="B9" s="528" t="s">
        <v>46</v>
      </c>
      <c r="C9" s="529"/>
      <c r="D9" s="529"/>
      <c r="E9" s="382" t="str">
        <f>B10</f>
        <v>イ2</v>
      </c>
      <c r="F9" s="382"/>
      <c r="G9" s="382"/>
      <c r="H9" s="382" t="str">
        <f>B11</f>
        <v>ハ2</v>
      </c>
      <c r="I9" s="382"/>
      <c r="J9" s="382"/>
      <c r="K9" s="382" t="str">
        <f>B12</f>
        <v>ロ3</v>
      </c>
      <c r="L9" s="382"/>
      <c r="M9" s="382"/>
      <c r="N9" s="382" t="str">
        <f>B13</f>
        <v>ニ3</v>
      </c>
      <c r="O9" s="382"/>
      <c r="P9" s="382"/>
      <c r="Q9" s="382" t="s">
        <v>50</v>
      </c>
      <c r="R9" s="382"/>
      <c r="S9" s="382"/>
      <c r="T9" s="382" t="s">
        <v>11</v>
      </c>
      <c r="U9" s="382"/>
      <c r="V9" s="581"/>
      <c r="W9" s="2"/>
      <c r="X9" s="2"/>
      <c r="Y9" s="2"/>
      <c r="Z9" s="2"/>
      <c r="AA9" s="2"/>
      <c r="AB9" s="2"/>
      <c r="AC9" s="528" t="s">
        <v>47</v>
      </c>
      <c r="AD9" s="529"/>
      <c r="AE9" s="529"/>
      <c r="AF9" s="382" t="str">
        <f>AC10</f>
        <v>ロ2</v>
      </c>
      <c r="AG9" s="382"/>
      <c r="AH9" s="382"/>
      <c r="AI9" s="382" t="str">
        <f>AC11</f>
        <v>ニ2</v>
      </c>
      <c r="AJ9" s="382"/>
      <c r="AK9" s="382"/>
      <c r="AL9" s="382" t="str">
        <f>AC12</f>
        <v>ハ3</v>
      </c>
      <c r="AM9" s="382"/>
      <c r="AN9" s="382"/>
      <c r="AO9" s="382" t="str">
        <f>AC13</f>
        <v>イ3</v>
      </c>
      <c r="AP9" s="382"/>
      <c r="AQ9" s="382"/>
      <c r="AR9" s="382" t="s">
        <v>50</v>
      </c>
      <c r="AS9" s="382"/>
      <c r="AT9" s="382"/>
      <c r="AU9" s="382" t="s">
        <v>11</v>
      </c>
      <c r="AV9" s="382"/>
      <c r="AW9" s="581"/>
      <c r="AX9" s="2"/>
      <c r="AY9" s="2"/>
      <c r="AZ9" s="2"/>
      <c r="BA9" s="2"/>
      <c r="BB9" s="2"/>
    </row>
    <row r="10" spans="1:54" ht="27.75" customHeight="1" thickTop="1">
      <c r="A10" s="1" t="s">
        <v>189</v>
      </c>
      <c r="B10" s="582" t="s">
        <v>51</v>
      </c>
      <c r="C10" s="583"/>
      <c r="D10" s="583"/>
      <c r="E10" s="584"/>
      <c r="F10" s="584"/>
      <c r="G10" s="584"/>
      <c r="H10" s="120"/>
      <c r="I10" s="121" t="str">
        <f>IF(H10="","-",IF(H10&gt;J10,"○",IF(H10=J10,"△","●")))</f>
        <v>-</v>
      </c>
      <c r="J10" s="122"/>
      <c r="K10" s="120"/>
      <c r="L10" s="121" t="str">
        <f>IF(K10="","-",IF(K10&gt;M10,"○",IF(K10=M10,"△","●")))</f>
        <v>-</v>
      </c>
      <c r="M10" s="122"/>
      <c r="N10" s="120"/>
      <c r="O10" s="121" t="str">
        <f>IF(N10="","-",IF(N10&gt;P10,"○",IF(N10=P10,"△","●")))</f>
        <v>-</v>
      </c>
      <c r="P10" s="122"/>
      <c r="Q10" s="498">
        <f>COUNTIF(E10:P10,"○")*3+COUNTIF(E10:P10,"△")</f>
        <v>0</v>
      </c>
      <c r="R10" s="499"/>
      <c r="S10" s="566"/>
      <c r="T10" s="498"/>
      <c r="U10" s="499"/>
      <c r="V10" s="500"/>
      <c r="W10" s="2"/>
      <c r="X10" s="2"/>
      <c r="Y10" s="2"/>
      <c r="Z10" s="2"/>
      <c r="AA10" s="2"/>
      <c r="AB10" s="2" t="s">
        <v>189</v>
      </c>
      <c r="AC10" s="582" t="s">
        <v>52</v>
      </c>
      <c r="AD10" s="583"/>
      <c r="AE10" s="583"/>
      <c r="AF10" s="584"/>
      <c r="AG10" s="584"/>
      <c r="AH10" s="584"/>
      <c r="AI10" s="120"/>
      <c r="AJ10" s="121" t="s">
        <v>187</v>
      </c>
      <c r="AK10" s="122"/>
      <c r="AL10" s="120"/>
      <c r="AM10" s="121" t="s">
        <v>187</v>
      </c>
      <c r="AN10" s="122"/>
      <c r="AO10" s="120"/>
      <c r="AP10" s="121" t="s">
        <v>187</v>
      </c>
      <c r="AQ10" s="122"/>
      <c r="AR10" s="498">
        <f>COUNTIF(AF10:AQ10,"○")*3+COUNTIF(AF10:AQ10,"△")</f>
        <v>0</v>
      </c>
      <c r="AS10" s="499"/>
      <c r="AT10" s="566"/>
      <c r="AU10" s="498"/>
      <c r="AV10" s="499"/>
      <c r="AW10" s="500"/>
      <c r="AX10" s="2"/>
      <c r="AY10" s="2"/>
      <c r="AZ10" s="2"/>
      <c r="BA10" s="2"/>
      <c r="BB10" s="2"/>
    </row>
    <row r="11" spans="1:54" ht="27.75" customHeight="1">
      <c r="A11" s="1" t="s">
        <v>189</v>
      </c>
      <c r="B11" s="585" t="s">
        <v>53</v>
      </c>
      <c r="C11" s="586"/>
      <c r="D11" s="586"/>
      <c r="E11" s="124"/>
      <c r="F11" s="9" t="str">
        <f>IF(E11="","-",IF(E11&gt;G11,"○",IF(E11=G11,"△","●")))</f>
        <v>-</v>
      </c>
      <c r="G11" s="125"/>
      <c r="H11" s="587"/>
      <c r="I11" s="587"/>
      <c r="J11" s="587"/>
      <c r="K11" s="99"/>
      <c r="L11" s="115" t="str">
        <f>IF(K11="","-",IF(K11&gt;M11,"○",IF(K11=M11,"△","●")))</f>
        <v>-</v>
      </c>
      <c r="M11" s="96"/>
      <c r="N11" s="99"/>
      <c r="O11" s="115" t="str">
        <f>IF(N11="","-",IF(N11&gt;P11,"○",IF(N11=P11,"△","●")))</f>
        <v>-</v>
      </c>
      <c r="P11" s="96"/>
      <c r="Q11" s="501">
        <f>COUNTIF(E11:P11,"○")*3+COUNTIF(E11:P11,"△")</f>
        <v>0</v>
      </c>
      <c r="R11" s="502"/>
      <c r="S11" s="549"/>
      <c r="T11" s="501"/>
      <c r="U11" s="502"/>
      <c r="V11" s="503"/>
      <c r="W11" s="2"/>
      <c r="X11" s="2"/>
      <c r="Y11" s="2"/>
      <c r="Z11" s="2"/>
      <c r="AA11" s="2"/>
      <c r="AB11" s="2"/>
      <c r="AC11" s="585" t="s">
        <v>54</v>
      </c>
      <c r="AD11" s="586"/>
      <c r="AE11" s="586"/>
      <c r="AF11" s="123"/>
      <c r="AG11" s="11" t="s">
        <v>187</v>
      </c>
      <c r="AH11" s="117"/>
      <c r="AI11" s="573"/>
      <c r="AJ11" s="574"/>
      <c r="AK11" s="575"/>
      <c r="AL11" s="99"/>
      <c r="AM11" s="115" t="s">
        <v>187</v>
      </c>
      <c r="AN11" s="96"/>
      <c r="AO11" s="99"/>
      <c r="AP11" s="115" t="s">
        <v>187</v>
      </c>
      <c r="AQ11" s="96"/>
      <c r="AR11" s="501">
        <f>COUNTIF(AF11:AQ11,"○")*3+COUNTIF(AF11:AQ11,"△")</f>
        <v>0</v>
      </c>
      <c r="AS11" s="502"/>
      <c r="AT11" s="549"/>
      <c r="AU11" s="501"/>
      <c r="AV11" s="502"/>
      <c r="AW11" s="503"/>
      <c r="AX11" s="2"/>
      <c r="AY11" s="2"/>
      <c r="AZ11" s="2"/>
      <c r="BA11" s="2"/>
      <c r="BB11" s="2"/>
    </row>
    <row r="12" spans="2:54" ht="27.75" customHeight="1">
      <c r="B12" s="585" t="s">
        <v>55</v>
      </c>
      <c r="C12" s="586"/>
      <c r="D12" s="586"/>
      <c r="E12" s="124"/>
      <c r="F12" s="9" t="str">
        <f>IF(E12="","-",IF(E12&gt;G12,"○",IF(E12=G12,"△","●")))</f>
        <v>-</v>
      </c>
      <c r="G12" s="125"/>
      <c r="H12" s="124"/>
      <c r="I12" s="9" t="str">
        <f>IF(H12="","-",IF(H12&gt;J12,"○",IF(H12=J12,"△","●")))</f>
        <v>-</v>
      </c>
      <c r="J12" s="125"/>
      <c r="K12" s="587"/>
      <c r="L12" s="587"/>
      <c r="M12" s="587"/>
      <c r="N12" s="99"/>
      <c r="O12" s="115" t="str">
        <f>IF(N12="","-",IF(N12&gt;P12,"○",IF(N12=P12,"△","●")))</f>
        <v>-</v>
      </c>
      <c r="P12" s="96"/>
      <c r="Q12" s="501">
        <f>COUNTIF(E12:P12,"○")*3+COUNTIF(E12:P12,"△")</f>
        <v>0</v>
      </c>
      <c r="R12" s="502"/>
      <c r="S12" s="549"/>
      <c r="T12" s="501"/>
      <c r="U12" s="502"/>
      <c r="V12" s="503"/>
      <c r="W12" s="2"/>
      <c r="X12" s="2"/>
      <c r="Y12" s="2"/>
      <c r="Z12" s="2"/>
      <c r="AA12" s="2"/>
      <c r="AB12" s="2"/>
      <c r="AC12" s="523" t="s">
        <v>56</v>
      </c>
      <c r="AD12" s="383"/>
      <c r="AE12" s="383"/>
      <c r="AF12" s="124"/>
      <c r="AG12" s="9" t="s">
        <v>187</v>
      </c>
      <c r="AH12" s="125"/>
      <c r="AI12" s="124"/>
      <c r="AJ12" s="9" t="s">
        <v>187</v>
      </c>
      <c r="AK12" s="125"/>
      <c r="AL12" s="573"/>
      <c r="AM12" s="574"/>
      <c r="AN12" s="575"/>
      <c r="AO12" s="99"/>
      <c r="AP12" s="115" t="s">
        <v>187</v>
      </c>
      <c r="AQ12" s="96"/>
      <c r="AR12" s="501">
        <f>COUNTIF(AF12:AQ12,"○")*3+COUNTIF(AF12:AQ12,"△")</f>
        <v>0</v>
      </c>
      <c r="AS12" s="502"/>
      <c r="AT12" s="549"/>
      <c r="AU12" s="501"/>
      <c r="AV12" s="502"/>
      <c r="AW12" s="503"/>
      <c r="AX12" s="2"/>
      <c r="AY12" s="2"/>
      <c r="AZ12" s="2"/>
      <c r="BA12" s="2"/>
      <c r="BB12" s="2"/>
    </row>
    <row r="13" spans="2:54" ht="27.75" customHeight="1" thickBot="1">
      <c r="B13" s="576" t="s">
        <v>57</v>
      </c>
      <c r="C13" s="577"/>
      <c r="D13" s="577"/>
      <c r="E13" s="97"/>
      <c r="F13" s="116" t="str">
        <f>IF(E13="","-",IF(E13&gt;G13,"○",IF(E13=G13,"△","●")))</f>
        <v>-</v>
      </c>
      <c r="G13" s="98"/>
      <c r="H13" s="97"/>
      <c r="I13" s="116" t="str">
        <f>IF(H13="","-",IF(H13&gt;J13,"○",IF(H13=J13,"△","●")))</f>
        <v>-</v>
      </c>
      <c r="J13" s="98"/>
      <c r="K13" s="97"/>
      <c r="L13" s="116" t="str">
        <f>IF(K13="","-",IF(K13&gt;M13,"○",IF(K13=M13,"△","●")))</f>
        <v>-</v>
      </c>
      <c r="M13" s="98"/>
      <c r="N13" s="578"/>
      <c r="O13" s="578"/>
      <c r="P13" s="578"/>
      <c r="Q13" s="537">
        <f>COUNTIF(E13:P13,"○")*3+COUNTIF(E13:P13,"△")</f>
        <v>0</v>
      </c>
      <c r="R13" s="538"/>
      <c r="S13" s="550"/>
      <c r="T13" s="537"/>
      <c r="U13" s="538"/>
      <c r="V13" s="539"/>
      <c r="W13" s="2"/>
      <c r="X13" s="2"/>
      <c r="Y13" s="2"/>
      <c r="Z13" s="2"/>
      <c r="AA13" s="2"/>
      <c r="AB13" s="2"/>
      <c r="AC13" s="576" t="s">
        <v>58</v>
      </c>
      <c r="AD13" s="577"/>
      <c r="AE13" s="577"/>
      <c r="AF13" s="97"/>
      <c r="AG13" s="116" t="s">
        <v>187</v>
      </c>
      <c r="AH13" s="98"/>
      <c r="AI13" s="97"/>
      <c r="AJ13" s="116" t="s">
        <v>187</v>
      </c>
      <c r="AK13" s="98"/>
      <c r="AL13" s="97"/>
      <c r="AM13" s="116" t="s">
        <v>187</v>
      </c>
      <c r="AN13" s="98"/>
      <c r="AO13" s="578"/>
      <c r="AP13" s="578"/>
      <c r="AQ13" s="578"/>
      <c r="AR13" s="537">
        <f>COUNTIF(AF13:AQ13,"○")*3+COUNTIF(AF13:AQ13,"△")</f>
        <v>0</v>
      </c>
      <c r="AS13" s="538"/>
      <c r="AT13" s="550"/>
      <c r="AU13" s="537"/>
      <c r="AV13" s="538"/>
      <c r="AW13" s="539"/>
      <c r="AX13" s="2"/>
      <c r="AY13" s="2"/>
      <c r="AZ13" s="2"/>
      <c r="BA13" s="2"/>
      <c r="BB13" s="2"/>
    </row>
    <row r="14" spans="2:54" ht="27.75" customHeight="1">
      <c r="B14" s="50" t="s">
        <v>191</v>
      </c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  <c r="Z14" s="2"/>
      <c r="AA14" s="2"/>
      <c r="AB14" s="2"/>
      <c r="AC14" s="50" t="s">
        <v>192</v>
      </c>
      <c r="AD14" s="10"/>
      <c r="AE14" s="10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2"/>
      <c r="AY14" s="2"/>
      <c r="AZ14" s="2"/>
      <c r="BA14" s="2"/>
      <c r="BB14" s="2"/>
    </row>
    <row r="15" spans="2:56" ht="27.75" customHeight="1" thickBot="1">
      <c r="B15" s="7"/>
      <c r="C15" s="7"/>
      <c r="D15" s="7"/>
      <c r="E15" s="7"/>
      <c r="F15" s="7"/>
      <c r="G15" s="7"/>
      <c r="H15" s="7"/>
      <c r="I15" s="7"/>
      <c r="J15" s="2"/>
      <c r="K15" s="2"/>
      <c r="L15" s="10"/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2:53" ht="27.75" customHeight="1" thickBot="1">
      <c r="B16" s="567" t="s">
        <v>26</v>
      </c>
      <c r="C16" s="379"/>
      <c r="D16" s="379"/>
      <c r="E16" s="379"/>
      <c r="F16" s="379"/>
      <c r="G16" s="379"/>
      <c r="H16" s="379"/>
      <c r="I16" s="380"/>
      <c r="J16" s="378" t="s">
        <v>27</v>
      </c>
      <c r="K16" s="379"/>
      <c r="L16" s="379"/>
      <c r="M16" s="379"/>
      <c r="N16" s="379"/>
      <c r="O16" s="379"/>
      <c r="P16" s="379"/>
      <c r="Q16" s="379"/>
      <c r="R16" s="380"/>
      <c r="S16" s="579" t="s">
        <v>86</v>
      </c>
      <c r="T16" s="579"/>
      <c r="U16" s="579"/>
      <c r="V16" s="579"/>
      <c r="W16" s="579" t="s">
        <v>87</v>
      </c>
      <c r="X16" s="579"/>
      <c r="Y16" s="579"/>
      <c r="Z16" s="580"/>
      <c r="AA16" s="2"/>
      <c r="AB16" s="2"/>
      <c r="AC16" s="567" t="s">
        <v>100</v>
      </c>
      <c r="AD16" s="379"/>
      <c r="AE16" s="379"/>
      <c r="AF16" s="379"/>
      <c r="AG16" s="379"/>
      <c r="AH16" s="379"/>
      <c r="AI16" s="379"/>
      <c r="AJ16" s="380"/>
      <c r="AK16" s="378" t="s">
        <v>27</v>
      </c>
      <c r="AL16" s="379"/>
      <c r="AM16" s="379"/>
      <c r="AN16" s="379"/>
      <c r="AO16" s="379"/>
      <c r="AP16" s="379"/>
      <c r="AQ16" s="379"/>
      <c r="AR16" s="379"/>
      <c r="AS16" s="380"/>
      <c r="AT16" s="579" t="s">
        <v>86</v>
      </c>
      <c r="AU16" s="579"/>
      <c r="AV16" s="579"/>
      <c r="AW16" s="579"/>
      <c r="AX16" s="579" t="s">
        <v>87</v>
      </c>
      <c r="AY16" s="579"/>
      <c r="AZ16" s="579"/>
      <c r="BA16" s="580"/>
    </row>
    <row r="17" spans="2:53" ht="27.75" customHeight="1" thickTop="1">
      <c r="B17" s="570">
        <v>1</v>
      </c>
      <c r="C17" s="507"/>
      <c r="D17" s="571">
        <v>0.375</v>
      </c>
      <c r="E17" s="571"/>
      <c r="F17" s="571"/>
      <c r="G17" s="571"/>
      <c r="H17" s="598" t="s">
        <v>185</v>
      </c>
      <c r="I17" s="599"/>
      <c r="J17" s="568" t="str">
        <f>B10</f>
        <v>イ2</v>
      </c>
      <c r="K17" s="569"/>
      <c r="L17" s="569"/>
      <c r="M17" s="569"/>
      <c r="N17" s="74" t="s">
        <v>30</v>
      </c>
      <c r="O17" s="572" t="str">
        <f>B11</f>
        <v>ハ2</v>
      </c>
      <c r="P17" s="572"/>
      <c r="Q17" s="572"/>
      <c r="R17" s="572"/>
      <c r="S17" s="564" t="str">
        <f>AC13</f>
        <v>イ3</v>
      </c>
      <c r="T17" s="564"/>
      <c r="U17" s="564"/>
      <c r="V17" s="564"/>
      <c r="W17" s="564" t="str">
        <f>AC12</f>
        <v>ハ3</v>
      </c>
      <c r="X17" s="564"/>
      <c r="Y17" s="564"/>
      <c r="Z17" s="565"/>
      <c r="AA17" s="2"/>
      <c r="AB17" s="2"/>
      <c r="AC17" s="600" t="s">
        <v>101</v>
      </c>
      <c r="AD17" s="601"/>
      <c r="AE17" s="603">
        <v>0.3958333333333333</v>
      </c>
      <c r="AF17" s="604"/>
      <c r="AG17" s="604"/>
      <c r="AH17" s="605"/>
      <c r="AI17" s="603" t="s">
        <v>105</v>
      </c>
      <c r="AJ17" s="605"/>
      <c r="AK17" s="498" t="str">
        <f>B12</f>
        <v>ロ3</v>
      </c>
      <c r="AL17" s="499"/>
      <c r="AM17" s="499"/>
      <c r="AN17" s="499"/>
      <c r="AO17" s="73" t="s">
        <v>30</v>
      </c>
      <c r="AP17" s="499" t="str">
        <f>B10</f>
        <v>イ2</v>
      </c>
      <c r="AQ17" s="499"/>
      <c r="AR17" s="499"/>
      <c r="AS17" s="566"/>
      <c r="AT17" s="594" t="str">
        <f>AC12</f>
        <v>ハ3</v>
      </c>
      <c r="AU17" s="594"/>
      <c r="AV17" s="594"/>
      <c r="AW17" s="594"/>
      <c r="AX17" s="594" t="str">
        <f>AC11</f>
        <v>ニ2</v>
      </c>
      <c r="AY17" s="594"/>
      <c r="AZ17" s="594"/>
      <c r="BA17" s="595"/>
    </row>
    <row r="18" spans="2:53" ht="27.75" customHeight="1">
      <c r="B18" s="546" t="s">
        <v>112</v>
      </c>
      <c r="C18" s="515"/>
      <c r="D18" s="556">
        <v>0.40972222222222227</v>
      </c>
      <c r="E18" s="556"/>
      <c r="F18" s="556"/>
      <c r="G18" s="556"/>
      <c r="H18" s="554" t="s">
        <v>186</v>
      </c>
      <c r="I18" s="555"/>
      <c r="J18" s="516" t="str">
        <f>AC10</f>
        <v>ロ2</v>
      </c>
      <c r="K18" s="545"/>
      <c r="L18" s="545"/>
      <c r="M18" s="545"/>
      <c r="N18" s="119" t="s">
        <v>30</v>
      </c>
      <c r="O18" s="545" t="str">
        <f>AC11</f>
        <v>ニ2</v>
      </c>
      <c r="P18" s="545"/>
      <c r="Q18" s="545"/>
      <c r="R18" s="514"/>
      <c r="S18" s="563" t="str">
        <f>B12</f>
        <v>ロ3</v>
      </c>
      <c r="T18" s="564"/>
      <c r="U18" s="564"/>
      <c r="V18" s="564"/>
      <c r="W18" s="564" t="str">
        <f>B13</f>
        <v>ニ3</v>
      </c>
      <c r="X18" s="564"/>
      <c r="Y18" s="564"/>
      <c r="Z18" s="565"/>
      <c r="AA18" s="2"/>
      <c r="AB18" s="2"/>
      <c r="AC18" s="602" t="s">
        <v>102</v>
      </c>
      <c r="AD18" s="549"/>
      <c r="AE18" s="606">
        <v>0.4305555555555556</v>
      </c>
      <c r="AF18" s="607"/>
      <c r="AG18" s="607"/>
      <c r="AH18" s="608"/>
      <c r="AI18" s="596" t="s">
        <v>106</v>
      </c>
      <c r="AJ18" s="597"/>
      <c r="AK18" s="501" t="str">
        <f>AC13</f>
        <v>イ3</v>
      </c>
      <c r="AL18" s="502"/>
      <c r="AM18" s="502"/>
      <c r="AN18" s="502"/>
      <c r="AO18" s="73" t="s">
        <v>30</v>
      </c>
      <c r="AP18" s="502" t="str">
        <f>AC10</f>
        <v>ロ2</v>
      </c>
      <c r="AQ18" s="502"/>
      <c r="AR18" s="502"/>
      <c r="AS18" s="549"/>
      <c r="AT18" s="564" t="str">
        <f>B12</f>
        <v>ロ3</v>
      </c>
      <c r="AU18" s="564"/>
      <c r="AV18" s="564"/>
      <c r="AW18" s="564"/>
      <c r="AX18" s="564" t="str">
        <f>B10</f>
        <v>イ2</v>
      </c>
      <c r="AY18" s="564"/>
      <c r="AZ18" s="564"/>
      <c r="BA18" s="565"/>
    </row>
    <row r="19" spans="2:53" ht="27.75" customHeight="1">
      <c r="B19" s="546">
        <v>2</v>
      </c>
      <c r="C19" s="515"/>
      <c r="D19" s="556">
        <v>0.4444444444444444</v>
      </c>
      <c r="E19" s="556"/>
      <c r="F19" s="556"/>
      <c r="G19" s="556"/>
      <c r="H19" s="554" t="s">
        <v>185</v>
      </c>
      <c r="I19" s="555"/>
      <c r="J19" s="516" t="str">
        <f>B12</f>
        <v>ロ3</v>
      </c>
      <c r="K19" s="545"/>
      <c r="L19" s="545"/>
      <c r="M19" s="545"/>
      <c r="N19" s="74" t="s">
        <v>30</v>
      </c>
      <c r="O19" s="418" t="str">
        <f>B13</f>
        <v>ニ3</v>
      </c>
      <c r="P19" s="418"/>
      <c r="Q19" s="418"/>
      <c r="R19" s="542"/>
      <c r="S19" s="322" t="str">
        <f>AC10</f>
        <v>ロ2</v>
      </c>
      <c r="T19" s="559"/>
      <c r="U19" s="559"/>
      <c r="V19" s="559"/>
      <c r="W19" s="560" t="str">
        <f>AC11</f>
        <v>ニ2</v>
      </c>
      <c r="X19" s="560"/>
      <c r="Y19" s="560"/>
      <c r="Z19" s="561"/>
      <c r="AA19" s="2"/>
      <c r="AB19" s="2"/>
      <c r="AC19" s="602" t="s">
        <v>103</v>
      </c>
      <c r="AD19" s="549"/>
      <c r="AE19" s="606">
        <v>0.46527777777777773</v>
      </c>
      <c r="AF19" s="607"/>
      <c r="AG19" s="607"/>
      <c r="AH19" s="608"/>
      <c r="AI19" s="596" t="s">
        <v>105</v>
      </c>
      <c r="AJ19" s="597"/>
      <c r="AK19" s="501" t="str">
        <f>B13</f>
        <v>ニ3</v>
      </c>
      <c r="AL19" s="502"/>
      <c r="AM19" s="502"/>
      <c r="AN19" s="502"/>
      <c r="AO19" s="24" t="s">
        <v>30</v>
      </c>
      <c r="AP19" s="502" t="str">
        <f>B11</f>
        <v>ハ2</v>
      </c>
      <c r="AQ19" s="502"/>
      <c r="AR19" s="502"/>
      <c r="AS19" s="549"/>
      <c r="AT19" s="559" t="str">
        <f>AC13</f>
        <v>イ3</v>
      </c>
      <c r="AU19" s="559"/>
      <c r="AV19" s="559"/>
      <c r="AW19" s="559"/>
      <c r="AX19" s="559" t="str">
        <f>AC10</f>
        <v>ロ2</v>
      </c>
      <c r="AY19" s="559"/>
      <c r="AZ19" s="559"/>
      <c r="BA19" s="562"/>
    </row>
    <row r="20" spans="2:53" ht="27.75" customHeight="1" thickBot="1">
      <c r="B20" s="546" t="s">
        <v>113</v>
      </c>
      <c r="C20" s="515"/>
      <c r="D20" s="556">
        <v>0.4791666666666667</v>
      </c>
      <c r="E20" s="556"/>
      <c r="F20" s="556"/>
      <c r="G20" s="556"/>
      <c r="H20" s="554" t="s">
        <v>186</v>
      </c>
      <c r="I20" s="555"/>
      <c r="J20" s="516" t="str">
        <f>AC13</f>
        <v>イ3</v>
      </c>
      <c r="K20" s="545"/>
      <c r="L20" s="545"/>
      <c r="M20" s="545"/>
      <c r="N20" s="119" t="s">
        <v>30</v>
      </c>
      <c r="O20" s="545" t="str">
        <f>AC12</f>
        <v>ハ3</v>
      </c>
      <c r="P20" s="545"/>
      <c r="Q20" s="545"/>
      <c r="R20" s="514"/>
      <c r="S20" s="322" t="str">
        <f>B10</f>
        <v>イ2</v>
      </c>
      <c r="T20" s="559"/>
      <c r="U20" s="559"/>
      <c r="V20" s="559"/>
      <c r="W20" s="559" t="str">
        <f>B11</f>
        <v>ハ2</v>
      </c>
      <c r="X20" s="559"/>
      <c r="Y20" s="559"/>
      <c r="Z20" s="562"/>
      <c r="AA20" s="2"/>
      <c r="AB20" s="2"/>
      <c r="AC20" s="591" t="s">
        <v>104</v>
      </c>
      <c r="AD20" s="550"/>
      <c r="AE20" s="613">
        <v>0.5</v>
      </c>
      <c r="AF20" s="614"/>
      <c r="AG20" s="614"/>
      <c r="AH20" s="615"/>
      <c r="AI20" s="592" t="s">
        <v>107</v>
      </c>
      <c r="AJ20" s="593"/>
      <c r="AK20" s="537" t="str">
        <f>AC12</f>
        <v>ハ3</v>
      </c>
      <c r="AL20" s="538"/>
      <c r="AM20" s="538"/>
      <c r="AN20" s="538"/>
      <c r="AO20" s="76" t="s">
        <v>30</v>
      </c>
      <c r="AP20" s="538" t="str">
        <f>AC11</f>
        <v>ニ2</v>
      </c>
      <c r="AQ20" s="538"/>
      <c r="AR20" s="538"/>
      <c r="AS20" s="550"/>
      <c r="AT20" s="589" t="str">
        <f>B13</f>
        <v>ニ3</v>
      </c>
      <c r="AU20" s="589"/>
      <c r="AV20" s="589"/>
      <c r="AW20" s="589"/>
      <c r="AX20" s="589" t="str">
        <f>B11</f>
        <v>ハ2</v>
      </c>
      <c r="AY20" s="589"/>
      <c r="AZ20" s="589"/>
      <c r="BA20" s="590"/>
    </row>
    <row r="21" spans="2:56" ht="27.75" customHeight="1">
      <c r="B21" s="546">
        <v>3</v>
      </c>
      <c r="C21" s="515"/>
      <c r="D21" s="556">
        <v>0.513888888888889</v>
      </c>
      <c r="E21" s="556"/>
      <c r="F21" s="556"/>
      <c r="G21" s="556"/>
      <c r="H21" s="554" t="s">
        <v>185</v>
      </c>
      <c r="I21" s="555"/>
      <c r="J21" s="516" t="str">
        <f>B11</f>
        <v>ハ2</v>
      </c>
      <c r="K21" s="545"/>
      <c r="L21" s="545"/>
      <c r="M21" s="545"/>
      <c r="N21" s="119" t="s">
        <v>30</v>
      </c>
      <c r="O21" s="545" t="str">
        <f>B12</f>
        <v>ロ3</v>
      </c>
      <c r="P21" s="545"/>
      <c r="Q21" s="545"/>
      <c r="R21" s="514"/>
      <c r="S21" s="609" t="str">
        <f>AC12</f>
        <v>ハ3</v>
      </c>
      <c r="T21" s="609"/>
      <c r="U21" s="609"/>
      <c r="V21" s="610"/>
      <c r="W21" s="611" t="str">
        <f>AC10</f>
        <v>ロ2</v>
      </c>
      <c r="X21" s="609"/>
      <c r="Y21" s="609"/>
      <c r="Z21" s="612"/>
      <c r="AA21" s="2"/>
      <c r="AB21" s="2"/>
      <c r="AC21" s="2"/>
      <c r="BB21" s="2"/>
      <c r="BC21" s="2"/>
      <c r="BD21" s="2"/>
    </row>
    <row r="22" spans="2:56" ht="27.75" customHeight="1">
      <c r="B22" s="546" t="s">
        <v>114</v>
      </c>
      <c r="C22" s="515"/>
      <c r="D22" s="556">
        <v>0.548611111111111</v>
      </c>
      <c r="E22" s="556"/>
      <c r="F22" s="556"/>
      <c r="G22" s="556"/>
      <c r="H22" s="554" t="s">
        <v>186</v>
      </c>
      <c r="I22" s="555"/>
      <c r="J22" s="516" t="str">
        <f>AC11</f>
        <v>ニ2</v>
      </c>
      <c r="K22" s="545"/>
      <c r="L22" s="545"/>
      <c r="M22" s="545"/>
      <c r="N22" s="74" t="s">
        <v>30</v>
      </c>
      <c r="O22" s="418" t="str">
        <f>AC13</f>
        <v>イ3</v>
      </c>
      <c r="P22" s="418"/>
      <c r="Q22" s="418"/>
      <c r="R22" s="542"/>
      <c r="S22" s="543" t="str">
        <f>B13</f>
        <v>ニ3</v>
      </c>
      <c r="T22" s="543"/>
      <c r="U22" s="543"/>
      <c r="V22" s="543"/>
      <c r="W22" s="543" t="str">
        <f>B10</f>
        <v>イ2</v>
      </c>
      <c r="X22" s="543"/>
      <c r="Y22" s="543"/>
      <c r="Z22" s="544"/>
      <c r="AA22" s="2"/>
      <c r="AB22" s="2"/>
      <c r="AC22" s="2"/>
      <c r="AD22" s="11"/>
      <c r="AE22" s="11"/>
      <c r="AF22" s="114"/>
      <c r="AG22" s="114"/>
      <c r="AH22" s="114"/>
      <c r="AI22" s="114"/>
      <c r="AJ22" s="11"/>
      <c r="AK22" s="11"/>
      <c r="AL22" s="11"/>
      <c r="AM22" s="11"/>
      <c r="AN22" s="11"/>
      <c r="AO22" s="74"/>
      <c r="AP22" s="11"/>
      <c r="AQ22" s="11"/>
      <c r="AR22" s="11"/>
      <c r="AS22" s="11"/>
      <c r="AT22" s="46"/>
      <c r="AU22" s="46"/>
      <c r="AV22" s="46"/>
      <c r="AW22" s="46"/>
      <c r="AX22" s="46"/>
      <c r="AY22" s="46"/>
      <c r="AZ22" s="46"/>
      <c r="BA22" s="46"/>
      <c r="BB22" s="2"/>
      <c r="BC22" s="2"/>
      <c r="BD22" s="2"/>
    </row>
    <row r="23" spans="2:56" ht="27.75" customHeight="1">
      <c r="B23" s="546">
        <v>4</v>
      </c>
      <c r="C23" s="515"/>
      <c r="D23" s="556">
        <v>0.5833333333333334</v>
      </c>
      <c r="E23" s="556"/>
      <c r="F23" s="556"/>
      <c r="G23" s="556"/>
      <c r="H23" s="554" t="s">
        <v>185</v>
      </c>
      <c r="I23" s="555"/>
      <c r="J23" s="516" t="str">
        <f>B13</f>
        <v>ニ3</v>
      </c>
      <c r="K23" s="545"/>
      <c r="L23" s="545"/>
      <c r="M23" s="545"/>
      <c r="N23" s="119" t="s">
        <v>30</v>
      </c>
      <c r="O23" s="545" t="str">
        <f>B10</f>
        <v>イ2</v>
      </c>
      <c r="P23" s="545"/>
      <c r="Q23" s="545"/>
      <c r="R23" s="514"/>
      <c r="S23" s="543" t="str">
        <f>AC11</f>
        <v>ニ2</v>
      </c>
      <c r="T23" s="543"/>
      <c r="U23" s="543"/>
      <c r="V23" s="543"/>
      <c r="W23" s="543" t="str">
        <f>AC13</f>
        <v>イ3</v>
      </c>
      <c r="X23" s="543"/>
      <c r="Y23" s="543"/>
      <c r="Z23" s="544"/>
      <c r="AA23" s="2"/>
      <c r="AB23" s="2"/>
      <c r="AC23" s="2"/>
      <c r="AD23" s="11"/>
      <c r="AE23" s="11"/>
      <c r="AF23" s="114"/>
      <c r="AG23" s="114"/>
      <c r="AH23" s="114"/>
      <c r="AI23" s="114"/>
      <c r="AJ23" s="11"/>
      <c r="AK23" s="11"/>
      <c r="AL23" s="11"/>
      <c r="AM23" s="11"/>
      <c r="AN23" s="11"/>
      <c r="AO23" s="74"/>
      <c r="AP23" s="11"/>
      <c r="AQ23" s="11"/>
      <c r="AR23" s="11"/>
      <c r="AS23" s="11"/>
      <c r="AT23" s="46"/>
      <c r="AU23" s="46"/>
      <c r="AV23" s="46"/>
      <c r="AW23" s="46"/>
      <c r="AX23" s="46"/>
      <c r="AY23" s="46"/>
      <c r="AZ23" s="46"/>
      <c r="BA23" s="46"/>
      <c r="BB23" s="2"/>
      <c r="BC23" s="2"/>
      <c r="BD23" s="2"/>
    </row>
    <row r="24" spans="2:56" ht="27.75" customHeight="1" thickBot="1">
      <c r="B24" s="548" t="s">
        <v>115</v>
      </c>
      <c r="C24" s="532"/>
      <c r="D24" s="551">
        <v>0.6180555555555556</v>
      </c>
      <c r="E24" s="551"/>
      <c r="F24" s="551"/>
      <c r="G24" s="551"/>
      <c r="H24" s="557" t="s">
        <v>186</v>
      </c>
      <c r="I24" s="558"/>
      <c r="J24" s="533" t="str">
        <f>AC12</f>
        <v>ハ3</v>
      </c>
      <c r="K24" s="547"/>
      <c r="L24" s="547"/>
      <c r="M24" s="547"/>
      <c r="N24" s="118" t="s">
        <v>30</v>
      </c>
      <c r="O24" s="552" t="str">
        <f>AC10</f>
        <v>ロ2</v>
      </c>
      <c r="P24" s="552"/>
      <c r="Q24" s="552"/>
      <c r="R24" s="553"/>
      <c r="S24" s="540" t="str">
        <f>B11</f>
        <v>ハ2</v>
      </c>
      <c r="T24" s="540"/>
      <c r="U24" s="540"/>
      <c r="V24" s="540"/>
      <c r="W24" s="540" t="str">
        <f>B12</f>
        <v>ロ3</v>
      </c>
      <c r="X24" s="540"/>
      <c r="Y24" s="540"/>
      <c r="Z24" s="541"/>
      <c r="AA24" s="2"/>
      <c r="AB24" s="2"/>
      <c r="AC24" s="2"/>
      <c r="AD24" s="11"/>
      <c r="AE24" s="11"/>
      <c r="AF24" s="114"/>
      <c r="AG24" s="114"/>
      <c r="AH24" s="114"/>
      <c r="AI24" s="114"/>
      <c r="AJ24" s="11"/>
      <c r="AK24" s="11"/>
      <c r="AL24" s="11"/>
      <c r="AM24" s="11"/>
      <c r="AN24" s="11"/>
      <c r="AO24" s="74"/>
      <c r="AP24" s="11"/>
      <c r="AQ24" s="11"/>
      <c r="AR24" s="11"/>
      <c r="AS24" s="11"/>
      <c r="AT24" s="46"/>
      <c r="AU24" s="46"/>
      <c r="AV24" s="46"/>
      <c r="AW24" s="46"/>
      <c r="AX24" s="46"/>
      <c r="AY24" s="46"/>
      <c r="AZ24" s="46"/>
      <c r="BA24" s="46"/>
      <c r="BB24" s="2"/>
      <c r="BC24" s="2"/>
      <c r="BD24" s="2"/>
    </row>
    <row r="25" spans="2:55" ht="27.75" customHeight="1">
      <c r="B25" s="11"/>
      <c r="C25" s="11"/>
      <c r="D25" s="114"/>
      <c r="E25" s="114"/>
      <c r="F25" s="114"/>
      <c r="G25" s="114"/>
      <c r="H25" s="11"/>
      <c r="I25" s="11"/>
      <c r="J25" s="11"/>
      <c r="K25" s="11"/>
      <c r="L25" s="11"/>
      <c r="M25" s="74"/>
      <c r="N25" s="11"/>
      <c r="O25" s="11"/>
      <c r="P25" s="11"/>
      <c r="Q25" s="11"/>
      <c r="R25" s="46"/>
      <c r="S25" s="46"/>
      <c r="T25" s="46"/>
      <c r="U25" s="46"/>
      <c r="V25" s="46"/>
      <c r="W25" s="46"/>
      <c r="X25" s="46"/>
      <c r="Y25" s="46"/>
      <c r="Z25" s="2"/>
      <c r="AA25" s="2"/>
      <c r="AB25" s="2"/>
      <c r="AC25" s="11"/>
      <c r="AD25" s="11"/>
      <c r="AE25" s="114"/>
      <c r="AF25" s="114"/>
      <c r="AG25" s="114"/>
      <c r="AH25" s="114"/>
      <c r="AI25" s="11"/>
      <c r="AJ25" s="11"/>
      <c r="AK25" s="11"/>
      <c r="AL25" s="11"/>
      <c r="AM25" s="11"/>
      <c r="AN25" s="74"/>
      <c r="AO25" s="11"/>
      <c r="AP25" s="11"/>
      <c r="AQ25" s="11"/>
      <c r="AR25" s="11"/>
      <c r="AS25" s="46"/>
      <c r="AT25" s="46"/>
      <c r="AU25" s="46"/>
      <c r="AV25" s="46"/>
      <c r="AW25" s="46"/>
      <c r="AX25" s="46"/>
      <c r="AY25" s="46"/>
      <c r="AZ25" s="46"/>
      <c r="BA25" s="2"/>
      <c r="BB25" s="2"/>
      <c r="BC25" s="2"/>
    </row>
    <row r="26" spans="2:55" ht="27.7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2"/>
      <c r="BB26" s="2"/>
      <c r="BC26" s="2"/>
    </row>
    <row r="27" spans="2:55" ht="27.7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2"/>
      <c r="BB27" s="2"/>
      <c r="BC27" s="2"/>
    </row>
    <row r="28" spans="2:61" ht="27.75" customHeight="1">
      <c r="B28" s="7"/>
      <c r="C28" s="7"/>
      <c r="D28" s="75"/>
      <c r="E28" s="75"/>
      <c r="F28" s="75"/>
      <c r="G28" s="75"/>
      <c r="H28" s="7"/>
      <c r="I28" s="7"/>
      <c r="J28" s="7"/>
      <c r="K28" s="7"/>
      <c r="L28" s="7"/>
      <c r="M28" s="74"/>
      <c r="AN28" s="75"/>
      <c r="AO28" s="75"/>
      <c r="AP28" s="75"/>
      <c r="AQ28" s="75"/>
      <c r="AR28" s="7"/>
      <c r="AS28" s="7"/>
      <c r="AT28" s="7"/>
      <c r="AU28" s="7"/>
      <c r="AV28" s="7"/>
      <c r="AW28" s="74"/>
      <c r="AX28" s="7"/>
      <c r="AY28" s="7"/>
      <c r="AZ28" s="7"/>
      <c r="BA28" s="7"/>
      <c r="BB28" s="56"/>
      <c r="BC28" s="56"/>
      <c r="BD28" s="56"/>
      <c r="BE28" s="56"/>
      <c r="BF28" s="56"/>
      <c r="BG28" s="56"/>
      <c r="BH28" s="56"/>
      <c r="BI28" s="56"/>
    </row>
    <row r="29" spans="2:61" ht="27.75" customHeight="1">
      <c r="B29" s="7"/>
      <c r="C29" s="7"/>
      <c r="D29" s="75"/>
      <c r="E29" s="75"/>
      <c r="F29" s="75"/>
      <c r="G29" s="75"/>
      <c r="H29" s="7"/>
      <c r="I29" s="7"/>
      <c r="J29" s="7"/>
      <c r="K29" s="7"/>
      <c r="L29" s="7"/>
      <c r="M29" s="74"/>
      <c r="AN29" s="75"/>
      <c r="AO29" s="75"/>
      <c r="AP29" s="75"/>
      <c r="AQ29" s="75"/>
      <c r="AR29" s="7"/>
      <c r="AS29" s="7"/>
      <c r="AT29" s="7"/>
      <c r="AU29" s="7"/>
      <c r="AV29" s="7"/>
      <c r="AW29" s="74"/>
      <c r="AX29" s="7"/>
      <c r="AY29" s="7"/>
      <c r="AZ29" s="7"/>
      <c r="BA29" s="7"/>
      <c r="BB29" s="56"/>
      <c r="BC29" s="56"/>
      <c r="BD29" s="56"/>
      <c r="BE29" s="56"/>
      <c r="BF29" s="56"/>
      <c r="BG29" s="56"/>
      <c r="BH29" s="56"/>
      <c r="BI29" s="56"/>
    </row>
    <row r="30" spans="2:61" ht="27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AN30" s="75"/>
      <c r="AO30" s="75"/>
      <c r="AP30" s="75"/>
      <c r="AQ30" s="75"/>
      <c r="AR30" s="7"/>
      <c r="AS30" s="7"/>
      <c r="AT30" s="7"/>
      <c r="AU30" s="7"/>
      <c r="AV30" s="7"/>
      <c r="AW30" s="74"/>
      <c r="AX30" s="7"/>
      <c r="AY30" s="7"/>
      <c r="AZ30" s="7"/>
      <c r="BA30" s="7"/>
      <c r="BB30" s="56"/>
      <c r="BC30" s="56"/>
      <c r="BD30" s="56"/>
      <c r="BE30" s="56"/>
      <c r="BF30" s="56"/>
      <c r="BG30" s="56"/>
      <c r="BH30" s="56"/>
      <c r="BI30" s="56"/>
    </row>
    <row r="31" spans="2:61" ht="27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AN31" s="75"/>
      <c r="AO31" s="75"/>
      <c r="AP31" s="75"/>
      <c r="AQ31" s="75"/>
      <c r="AR31" s="7"/>
      <c r="AS31" s="7"/>
      <c r="AT31" s="7"/>
      <c r="AU31" s="7"/>
      <c r="AV31" s="7"/>
      <c r="AW31" s="74"/>
      <c r="AX31" s="7"/>
      <c r="AY31" s="7"/>
      <c r="AZ31" s="7"/>
      <c r="BA31" s="7"/>
      <c r="BB31" s="56"/>
      <c r="BC31" s="56"/>
      <c r="BD31" s="56"/>
      <c r="BE31" s="56"/>
      <c r="BF31" s="56"/>
      <c r="BG31" s="56"/>
      <c r="BH31" s="56"/>
      <c r="BI31" s="56"/>
    </row>
    <row r="32" spans="2:56" ht="27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63" ht="27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1" t="s">
        <v>108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K33" s="25"/>
    </row>
  </sheetData>
  <sheetProtection selectLockedCells="1" selectUnlockedCells="1"/>
  <mergeCells count="146">
    <mergeCell ref="W21:Z21"/>
    <mergeCell ref="O23:R23"/>
    <mergeCell ref="S23:V23"/>
    <mergeCell ref="W23:Z23"/>
    <mergeCell ref="AK16:AS16"/>
    <mergeCell ref="AK17:AN17"/>
    <mergeCell ref="AK18:AN18"/>
    <mergeCell ref="AK19:AN19"/>
    <mergeCell ref="AK20:AN20"/>
    <mergeCell ref="AE20:AH20"/>
    <mergeCell ref="O21:R21"/>
    <mergeCell ref="D21:G21"/>
    <mergeCell ref="S21:V21"/>
    <mergeCell ref="D23:G23"/>
    <mergeCell ref="H21:I21"/>
    <mergeCell ref="H22:I22"/>
    <mergeCell ref="H23:I23"/>
    <mergeCell ref="J21:M21"/>
    <mergeCell ref="J22:M22"/>
    <mergeCell ref="AT16:AW16"/>
    <mergeCell ref="AX16:BA16"/>
    <mergeCell ref="AC17:AD17"/>
    <mergeCell ref="AC18:AD18"/>
    <mergeCell ref="AC19:AD19"/>
    <mergeCell ref="AE17:AH17"/>
    <mergeCell ref="AE18:AH18"/>
    <mergeCell ref="AE19:AH19"/>
    <mergeCell ref="AC16:AJ16"/>
    <mergeCell ref="AI17:AJ17"/>
    <mergeCell ref="AI18:AJ18"/>
    <mergeCell ref="AI19:AJ19"/>
    <mergeCell ref="H8:M8"/>
    <mergeCell ref="Q8:V8"/>
    <mergeCell ref="B12:D12"/>
    <mergeCell ref="K12:M12"/>
    <mergeCell ref="H17:I17"/>
    <mergeCell ref="Q10:S10"/>
    <mergeCell ref="AC12:AE12"/>
    <mergeCell ref="W17:Z17"/>
    <mergeCell ref="AT17:AW17"/>
    <mergeCell ref="AX17:BA17"/>
    <mergeCell ref="AT18:AW18"/>
    <mergeCell ref="AX18:BA18"/>
    <mergeCell ref="Q11:S11"/>
    <mergeCell ref="Q12:S12"/>
    <mergeCell ref="Q13:S13"/>
    <mergeCell ref="T11:V11"/>
    <mergeCell ref="T12:V12"/>
    <mergeCell ref="T13:V13"/>
    <mergeCell ref="AT20:AW20"/>
    <mergeCell ref="AC20:AD20"/>
    <mergeCell ref="AI20:AJ20"/>
    <mergeCell ref="AI8:AN8"/>
    <mergeCell ref="AT19:AW19"/>
    <mergeCell ref="AR10:AT10"/>
    <mergeCell ref="AU10:AW10"/>
    <mergeCell ref="AR11:AT11"/>
    <mergeCell ref="AR8:AW8"/>
    <mergeCell ref="AR9:AT9"/>
    <mergeCell ref="AX20:BA20"/>
    <mergeCell ref="AX19:BA19"/>
    <mergeCell ref="M6:R6"/>
    <mergeCell ref="Y6:AD6"/>
    <mergeCell ref="AF9:AH9"/>
    <mergeCell ref="AI9:AK9"/>
    <mergeCell ref="AL9:AN9"/>
    <mergeCell ref="T10:V10"/>
    <mergeCell ref="AU11:AW11"/>
    <mergeCell ref="AO9:AQ9"/>
    <mergeCell ref="M5:R5"/>
    <mergeCell ref="Y5:AD5"/>
    <mergeCell ref="B9:D9"/>
    <mergeCell ref="E9:G9"/>
    <mergeCell ref="H9:J9"/>
    <mergeCell ref="K9:M9"/>
    <mergeCell ref="N9:P9"/>
    <mergeCell ref="Q9:S9"/>
    <mergeCell ref="T9:V9"/>
    <mergeCell ref="AC9:AE9"/>
    <mergeCell ref="AU9:AW9"/>
    <mergeCell ref="B10:D10"/>
    <mergeCell ref="E10:G10"/>
    <mergeCell ref="AC10:AE10"/>
    <mergeCell ref="AF10:AH10"/>
    <mergeCell ref="B11:D11"/>
    <mergeCell ref="H11:J11"/>
    <mergeCell ref="AC11:AE11"/>
    <mergeCell ref="AI11:AK11"/>
    <mergeCell ref="S17:V17"/>
    <mergeCell ref="AL12:AN12"/>
    <mergeCell ref="B13:D13"/>
    <mergeCell ref="N13:P13"/>
    <mergeCell ref="AC13:AE13"/>
    <mergeCell ref="AO13:AQ13"/>
    <mergeCell ref="S16:V16"/>
    <mergeCell ref="W16:Z16"/>
    <mergeCell ref="W18:Z18"/>
    <mergeCell ref="AP17:AS17"/>
    <mergeCell ref="AP18:AS18"/>
    <mergeCell ref="H18:I18"/>
    <mergeCell ref="B16:I16"/>
    <mergeCell ref="J16:R16"/>
    <mergeCell ref="J17:M17"/>
    <mergeCell ref="B17:C17"/>
    <mergeCell ref="D17:G17"/>
    <mergeCell ref="O17:R17"/>
    <mergeCell ref="B20:C20"/>
    <mergeCell ref="D20:G20"/>
    <mergeCell ref="O20:R20"/>
    <mergeCell ref="S20:V20"/>
    <mergeCell ref="W20:Z20"/>
    <mergeCell ref="B18:C18"/>
    <mergeCell ref="D18:G18"/>
    <mergeCell ref="J18:M18"/>
    <mergeCell ref="O18:R18"/>
    <mergeCell ref="S18:V18"/>
    <mergeCell ref="AP19:AS19"/>
    <mergeCell ref="AP20:AS20"/>
    <mergeCell ref="H19:I19"/>
    <mergeCell ref="H24:I24"/>
    <mergeCell ref="J19:M19"/>
    <mergeCell ref="B19:C19"/>
    <mergeCell ref="D19:G19"/>
    <mergeCell ref="O19:R19"/>
    <mergeCell ref="S19:V19"/>
    <mergeCell ref="W19:Z19"/>
    <mergeCell ref="AR12:AT12"/>
    <mergeCell ref="AU12:AW12"/>
    <mergeCell ref="AR13:AT13"/>
    <mergeCell ref="AU13:AW13"/>
    <mergeCell ref="D24:G24"/>
    <mergeCell ref="O24:R24"/>
    <mergeCell ref="S24:V24"/>
    <mergeCell ref="H20:I20"/>
    <mergeCell ref="J20:M20"/>
    <mergeCell ref="D22:G22"/>
    <mergeCell ref="W24:Z24"/>
    <mergeCell ref="O22:R22"/>
    <mergeCell ref="S22:V22"/>
    <mergeCell ref="W22:Z22"/>
    <mergeCell ref="J23:M23"/>
    <mergeCell ref="B21:C21"/>
    <mergeCell ref="J24:M24"/>
    <mergeCell ref="B24:C24"/>
    <mergeCell ref="B22:C22"/>
    <mergeCell ref="B23:C23"/>
  </mergeCells>
  <printOptions/>
  <pageMargins left="0.5465277777777777" right="0.17222222222222222" top="0.27291666666666664" bottom="0.11527777777777778" header="0.5118055555555555" footer="0.5118055555555555"/>
  <pageSetup fitToHeight="1" fitToWidth="1" horizontalDpi="600" verticalDpi="600" orientation="portrait" paperSize="9" scale="89" r:id="rId1"/>
  <ignoredErrors>
    <ignoredError sqref="W23 J22 J18 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SONY</cp:lastModifiedBy>
  <cp:lastPrinted>2016-04-18T01:39:50Z</cp:lastPrinted>
  <dcterms:created xsi:type="dcterms:W3CDTF">2012-03-21T13:03:29Z</dcterms:created>
  <dcterms:modified xsi:type="dcterms:W3CDTF">2016-04-18T01:42:15Z</dcterms:modified>
  <cp:category/>
  <cp:version/>
  <cp:contentType/>
  <cp:contentStatus/>
</cp:coreProperties>
</file>