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19200" windowHeight="6804" tabRatio="707" firstSheet="4" activeTab="7"/>
  </bookViews>
  <sheets>
    <sheet name="１次予選（A組） " sheetId="1" r:id="rId1"/>
    <sheet name="１次予選（B組） " sheetId="2" r:id="rId2"/>
    <sheet name="１次予選（C組） " sheetId="3" r:id="rId3"/>
    <sheet name="１次予選（　D組）" sheetId="4" r:id="rId4"/>
    <sheet name="１次予選（　E組） " sheetId="5" r:id="rId5"/>
    <sheet name="２次予選（イ組・ロ組）" sheetId="6" r:id="rId6"/>
    <sheet name="２次予選（ハ組・ニ組）" sheetId="7" r:id="rId7"/>
    <sheet name="３次予選（Ｊ１・Ｊ２） (2)" sheetId="8" r:id="rId8"/>
  </sheets>
  <definedNames>
    <definedName name="Excel_BuiltIn_Print_Area_1">"$#REF!.$B$1:$BM$61"</definedName>
    <definedName name="_xlnm.Print_Area" localSheetId="3">'１次予選（　D組）'!$A$1:$AM$27</definedName>
    <definedName name="_xlnm.Print_Area" localSheetId="4">'１次予選（　E組） '!$A$1:$AM$27</definedName>
    <definedName name="_xlnm.Print_Area" localSheetId="0">'１次予選（A組） '!$A$1:$AM$53</definedName>
    <definedName name="_xlnm.Print_Area" localSheetId="1">'１次予選（B組） '!$A$1:$AM$51</definedName>
    <definedName name="_xlnm.Print_Area" localSheetId="2">'１次予選（C組） '!$A$1:$AM$31</definedName>
  </definedNames>
  <calcPr fullCalcOnLoad="1"/>
</workbook>
</file>

<file path=xl/sharedStrings.xml><?xml version="1.0" encoding="utf-8"?>
<sst xmlns="http://schemas.openxmlformats.org/spreadsheetml/2006/main" count="690" uniqueCount="177">
  <si>
    <t>(1)試合方法</t>
  </si>
  <si>
    <t>(2)試合時間</t>
  </si>
  <si>
    <t>(3)日　　時</t>
  </si>
  <si>
    <t>(4)会　　場</t>
  </si>
  <si>
    <t>1日目</t>
  </si>
  <si>
    <t>Ａ</t>
  </si>
  <si>
    <t>Ｂ</t>
  </si>
  <si>
    <t>Ｃ</t>
  </si>
  <si>
    <t>Ｄ</t>
  </si>
  <si>
    <t>Ｅ</t>
  </si>
  <si>
    <t>2日目</t>
  </si>
  <si>
    <t>順位</t>
  </si>
  <si>
    <t>③</t>
  </si>
  <si>
    <t>④</t>
  </si>
  <si>
    <t>①</t>
  </si>
  <si>
    <t>⑤</t>
  </si>
  <si>
    <t>②</t>
  </si>
  <si>
    <t>第１日目</t>
  </si>
  <si>
    <t>対戦</t>
  </si>
  <si>
    <t>第２日目</t>
  </si>
  <si>
    <t>－</t>
  </si>
  <si>
    <r>
      <t>二次予選</t>
    </r>
    <r>
      <rPr>
        <sz val="10.5"/>
        <rFont val="ＭＳ 明朝"/>
        <family val="1"/>
      </rPr>
      <t xml:space="preserve"> </t>
    </r>
  </si>
  <si>
    <t>４グループでリ－グ戦を行い、各グループの１位チームが県大会出場できる。</t>
  </si>
  <si>
    <t>各グループの２位及び３位チームが三次予選へ進出する。</t>
  </si>
  <si>
    <t>イ</t>
  </si>
  <si>
    <t>ロ</t>
  </si>
  <si>
    <t>ハ</t>
  </si>
  <si>
    <t>二</t>
  </si>
  <si>
    <t>(5)ｸﾞﾙｰﾌﾟ分け</t>
  </si>
  <si>
    <t>次の通り</t>
  </si>
  <si>
    <t>会 場</t>
  </si>
  <si>
    <t>ニ</t>
  </si>
  <si>
    <t>５チームの対戦組合せ表</t>
  </si>
  <si>
    <t>三次予選</t>
  </si>
  <si>
    <t>２グループのリ－グ戦を行い、各グループの上位２チームが県大会に出場できる。</t>
  </si>
  <si>
    <t>Ｊ１</t>
  </si>
  <si>
    <t>Ｊ２</t>
  </si>
  <si>
    <t>会場</t>
  </si>
  <si>
    <t>１日目</t>
  </si>
  <si>
    <t>勝点</t>
  </si>
  <si>
    <t>一次予選</t>
  </si>
  <si>
    <t>（</t>
  </si>
  <si>
    <t>グループ)</t>
  </si>
  <si>
    <t>（１）</t>
  </si>
  <si>
    <t>（２）</t>
  </si>
  <si>
    <t>（３）</t>
  </si>
  <si>
    <t>得点</t>
  </si>
  <si>
    <t>失点</t>
  </si>
  <si>
    <t>得失差</t>
  </si>
  <si>
    <t>会場/会場責任</t>
  </si>
  <si>
    <t>会場準備</t>
  </si>
  <si>
    <t>時間</t>
  </si>
  <si>
    <t>蒲生</t>
  </si>
  <si>
    <t>金田</t>
  </si>
  <si>
    <t>２０分－５分－２０分</t>
  </si>
  <si>
    <t>勝点</t>
  </si>
  <si>
    <t>主審</t>
  </si>
  <si>
    <t>補助審</t>
  </si>
  <si>
    <t>補審</t>
  </si>
  <si>
    <t>能登川</t>
  </si>
  <si>
    <t>第２日目</t>
  </si>
  <si>
    <t>Ⅰ</t>
  </si>
  <si>
    <t>Ⅱ</t>
  </si>
  <si>
    <t>Ⅲ</t>
  </si>
  <si>
    <t>Ⅳ</t>
  </si>
  <si>
    <t>Ｊ１</t>
  </si>
  <si>
    <t>Ｊ２</t>
  </si>
  <si>
    <t>※同一会場ですので、J１・J2のクロス審判とします。</t>
  </si>
  <si>
    <t>①</t>
  </si>
  <si>
    <t>②</t>
  </si>
  <si>
    <t>③</t>
  </si>
  <si>
    <t>④</t>
  </si>
  <si>
    <t>勝ち点が同じ場合には、①得失点差、②総得点、③直接対決、④ＰＫ戦（３人制）の順により決定する。</t>
  </si>
  <si>
    <t>④ＰＫ戦は改めて８名のメンバーを選出して行う。</t>
  </si>
  <si>
    <t>多賀</t>
  </si>
  <si>
    <t>★</t>
  </si>
  <si>
    <t>第１日目</t>
  </si>
  <si>
    <t>竜王</t>
  </si>
  <si>
    <t>J1</t>
  </si>
  <si>
    <t>J2</t>
  </si>
  <si>
    <t>-</t>
  </si>
  <si>
    <t>★印はシードチーム</t>
  </si>
  <si>
    <t>☆</t>
  </si>
  <si>
    <t>金城</t>
  </si>
  <si>
    <t>B</t>
  </si>
  <si>
    <t>八日市</t>
  </si>
  <si>
    <t>E</t>
  </si>
  <si>
    <t>D</t>
  </si>
  <si>
    <t>会場後始末（グラウンド整備とトイレ掃除）は最終試合の両チームで行って下さい。</t>
  </si>
  <si>
    <t>安土</t>
  </si>
  <si>
    <t>日野</t>
  </si>
  <si>
    <t>亀山</t>
  </si>
  <si>
    <t>彦根</t>
  </si>
  <si>
    <t>野洲</t>
  </si>
  <si>
    <t>ジュニオール</t>
  </si>
  <si>
    <t>旭森</t>
  </si>
  <si>
    <t>五個荘</t>
  </si>
  <si>
    <t>9月6日（日）</t>
  </si>
  <si>
    <t>荒神山Ｂ/ジュニオール</t>
  </si>
  <si>
    <t>新型コロナウイルス感染拡大防止として、試合前後の対戦チームとの握手及びベンチへの挨拶は無しとする。</t>
  </si>
  <si>
    <t>給水タイムは時間を止める、給水タイムは約１分とする。</t>
  </si>
  <si>
    <t>亀山・安土・ジュニオール・彦根</t>
  </si>
  <si>
    <t>荒神山Ｂ/亀山</t>
  </si>
  <si>
    <t>彦根・竜王・安土・五個荘</t>
  </si>
  <si>
    <t>桐原東</t>
  </si>
  <si>
    <t>中主</t>
  </si>
  <si>
    <t>必佐小G/桐原東</t>
  </si>
  <si>
    <t>能登川・中主・桐原東・日野</t>
  </si>
  <si>
    <t>第４４回 全日本Ｕ-１２サッカー選手権大会滋賀県大会湖東ブロック予選日程表</t>
  </si>
  <si>
    <t>北野</t>
  </si>
  <si>
    <t>プライマリー</t>
  </si>
  <si>
    <t>玉園</t>
  </si>
  <si>
    <t>アドバンス</t>
  </si>
  <si>
    <t>愛知</t>
  </si>
  <si>
    <t>北里小G/北野</t>
  </si>
  <si>
    <t>金田・プライマリー・北野・アドバンス</t>
  </si>
  <si>
    <t>アドバンス・玉園・プライマリー・愛知</t>
  </si>
  <si>
    <t>9月21日（月・祝）</t>
  </si>
  <si>
    <t>9月22日（火・祝）</t>
  </si>
  <si>
    <t>C</t>
  </si>
  <si>
    <t>篠原</t>
  </si>
  <si>
    <t>永源寺</t>
  </si>
  <si>
    <t>桐原</t>
  </si>
  <si>
    <t>蒲生東小G/旭森</t>
  </si>
  <si>
    <t>蒲生東小G/篠原</t>
  </si>
  <si>
    <t>桐原・旭森・蒲生・永源寺</t>
  </si>
  <si>
    <t>桐原・蒲生・篠原・旭森</t>
  </si>
  <si>
    <t>A</t>
  </si>
  <si>
    <t>豊栄</t>
  </si>
  <si>
    <t>八幡</t>
  </si>
  <si>
    <t>八日市北</t>
  </si>
  <si>
    <t>※注意事項</t>
  </si>
  <si>
    <t>９月２７日(日)</t>
  </si>
  <si>
    <t>１０月4日（日）</t>
  </si>
  <si>
    <t>[予備日　10月1１日（日）10月18日（日）]</t>
  </si>
  <si>
    <t>荒神山B</t>
  </si>
  <si>
    <t>荒神山C</t>
  </si>
  <si>
    <t>第２日目</t>
  </si>
  <si>
    <t>9月13日（日）</t>
  </si>
  <si>
    <t>馬淵小G/金田</t>
  </si>
  <si>
    <t>15分-5-15分</t>
  </si>
  <si>
    <t>野洲・豊栄・八日市北・八幡</t>
  </si>
  <si>
    <t>野洲・八日市北・八日市・豊栄</t>
  </si>
  <si>
    <t>日野・金城・中主・多賀</t>
  </si>
  <si>
    <t>審判回数</t>
  </si>
  <si>
    <t>チーム</t>
  </si>
  <si>
    <t>補審</t>
  </si>
  <si>
    <t>必佐小G/能登川</t>
  </si>
  <si>
    <t>荒神山Ｃ/豊栄</t>
  </si>
  <si>
    <t>荒神山Ｃ/八日市</t>
  </si>
  <si>
    <t>上位４チームが２次予選進出</t>
  </si>
  <si>
    <t>蒲生東</t>
  </si>
  <si>
    <t>豊栄</t>
  </si>
  <si>
    <t>南比都佐小学校</t>
  </si>
  <si>
    <t>（１次予選で会場責任担当チームは免除）</t>
  </si>
  <si>
    <t>☆会場責任チーム（１日目：愛知、２日目：桐原東）</t>
  </si>
  <si>
    <t>☆会場責任チーム（１日目：野洲、２日目：蒲生）</t>
  </si>
  <si>
    <t>☆会場責任チーム（１日目：桐原、２日目：日野）</t>
  </si>
  <si>
    <t>☆会場責任チーム（１日目：プライマリー、２日目：金城）</t>
  </si>
  <si>
    <t>布引多目的A</t>
  </si>
  <si>
    <t>布引多目的B</t>
  </si>
  <si>
    <t>布引多目的C</t>
  </si>
  <si>
    <t>‘</t>
  </si>
  <si>
    <t>☆</t>
  </si>
  <si>
    <t>ジュニオール</t>
  </si>
  <si>
    <t>対戦カード</t>
  </si>
  <si>
    <t>・グループ</t>
  </si>
  <si>
    <t>対　戦</t>
  </si>
  <si>
    <t>プライマリー</t>
  </si>
  <si>
    <t>桐原東</t>
  </si>
  <si>
    <t>1日目</t>
  </si>
  <si>
    <t>2日目</t>
  </si>
  <si>
    <t>Ｊ１会場責任：五箇荘</t>
  </si>
  <si>
    <t>Ｊ２会場責任：金城</t>
  </si>
  <si>
    <t>☆会場責任チーム</t>
  </si>
  <si>
    <t>Ｊ２会場責任:桐原</t>
  </si>
  <si>
    <t>Ｊ１会場責任：旭森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</si>
</sst>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mmm\-yyyy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61">
    <font>
      <sz val="11"/>
      <color indexed="8"/>
      <name val="ＭＳ Ｐゴシック"/>
      <family val="3"/>
    </font>
    <font>
      <sz val="10"/>
      <name val="Arial"/>
      <family val="2"/>
    </font>
    <font>
      <sz val="11"/>
      <color indexed="8"/>
      <name val="ＭＳ Ｐ明朝"/>
      <family val="1"/>
    </font>
    <font>
      <sz val="11"/>
      <name val="ＭＳ Ｐ明朝"/>
      <family val="1"/>
    </font>
    <font>
      <sz val="10.5"/>
      <name val="ＭＳ Ｐ明朝"/>
      <family val="1"/>
    </font>
    <font>
      <b/>
      <sz val="12"/>
      <name val="ＭＳ Ｐ明朝"/>
      <family val="1"/>
    </font>
    <font>
      <sz val="10.5"/>
      <name val="ＭＳ 明朝"/>
      <family val="1"/>
    </font>
    <font>
      <sz val="12"/>
      <name val="ＭＳ Ｐ明朝"/>
      <family val="1"/>
    </font>
    <font>
      <sz val="12"/>
      <color indexed="8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3"/>
      <color indexed="8"/>
      <name val="ＭＳ Ｐ明朝"/>
      <family val="1"/>
    </font>
    <font>
      <b/>
      <sz val="13"/>
      <name val="ＭＳ Ｐ明朝"/>
      <family val="1"/>
    </font>
    <font>
      <sz val="13"/>
      <name val="ＭＳ Ｐ明朝"/>
      <family val="1"/>
    </font>
    <font>
      <b/>
      <u val="double"/>
      <sz val="16"/>
      <name val="ＭＳ Ｐ明朝"/>
      <family val="1"/>
    </font>
    <font>
      <sz val="6"/>
      <name val="ＭＳ Ｐゴシック"/>
      <family val="3"/>
    </font>
    <font>
      <b/>
      <u val="single"/>
      <sz val="13"/>
      <color indexed="8"/>
      <name val="ＭＳ Ｐ明朝"/>
      <family val="1"/>
    </font>
    <font>
      <b/>
      <sz val="16"/>
      <color indexed="8"/>
      <name val="HGS創英角ｺﾞｼｯｸUB"/>
      <family val="3"/>
    </font>
    <font>
      <b/>
      <sz val="13"/>
      <color indexed="8"/>
      <name val="ＭＳ Ｐ明朝"/>
      <family val="1"/>
    </font>
    <font>
      <b/>
      <sz val="12"/>
      <color indexed="8"/>
      <name val="ＭＳ Ｐ明朝"/>
      <family val="1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10"/>
      <name val="ＭＳ Ｐ明朝"/>
      <family val="1"/>
    </font>
    <font>
      <sz val="12"/>
      <color indexed="10"/>
      <name val="ＭＳ Ｐ明朝"/>
      <family val="1"/>
    </font>
    <font>
      <b/>
      <sz val="12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rgb="FFFF0000"/>
      <name val="ＭＳ Ｐ明朝"/>
      <family val="1"/>
    </font>
    <font>
      <sz val="12"/>
      <color rgb="FFFF0000"/>
      <name val="ＭＳ Ｐ明朝"/>
      <family val="1"/>
    </font>
    <font>
      <b/>
      <sz val="12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 style="thin">
        <color indexed="8"/>
      </top>
      <bottom style="thin"/>
    </border>
    <border diagonalDown="1">
      <left style="thin"/>
      <right>
        <color indexed="63"/>
      </right>
      <top style="thin"/>
      <bottom style="thin"/>
      <diagonal style="thin">
        <color indexed="8"/>
      </diagonal>
    </border>
    <border diagonalDown="1">
      <left>
        <color indexed="63"/>
      </left>
      <right>
        <color indexed="63"/>
      </right>
      <top style="thin"/>
      <bottom style="thin"/>
      <diagonal style="thin">
        <color indexed="8"/>
      </diagonal>
    </border>
    <border diagonalDown="1">
      <left>
        <color indexed="63"/>
      </left>
      <right style="thin"/>
      <top style="thin"/>
      <bottom style="thin"/>
      <diagonal style="thin">
        <color indexed="8"/>
      </diagonal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medium"/>
      <top style="thin">
        <color indexed="8"/>
      </top>
      <bottom style="double"/>
    </border>
    <border>
      <left style="medium"/>
      <right style="thin"/>
      <top style="thin"/>
      <bottom style="double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double">
        <color indexed="8"/>
      </right>
      <top style="thin">
        <color indexed="8"/>
      </top>
      <bottom style="medium"/>
    </border>
    <border>
      <left style="medium">
        <color indexed="8"/>
      </left>
      <right style="double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 diagonalDown="1">
      <left style="thin"/>
      <right>
        <color indexed="63"/>
      </right>
      <top style="thin"/>
      <bottom style="medium"/>
      <diagonal style="thin">
        <color indexed="8"/>
      </diagonal>
    </border>
    <border diagonalDown="1">
      <left>
        <color indexed="63"/>
      </left>
      <right>
        <color indexed="63"/>
      </right>
      <top style="thin"/>
      <bottom style="medium"/>
      <diagonal style="thin">
        <color indexed="8"/>
      </diagonal>
    </border>
    <border diagonalDown="1">
      <left>
        <color indexed="63"/>
      </left>
      <right style="double">
        <color indexed="8"/>
      </right>
      <top style="thin"/>
      <bottom style="medium"/>
      <diagonal style="thin">
        <color indexed="8"/>
      </diagonal>
    </border>
    <border>
      <left style="medium"/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double">
        <color indexed="8"/>
      </bottom>
    </border>
    <border>
      <left style="double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 diagonalDown="1">
      <left style="double">
        <color indexed="8"/>
      </left>
      <right>
        <color indexed="63"/>
      </right>
      <top style="double">
        <color indexed="8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>
        <color indexed="63"/>
      </right>
      <top style="double">
        <color indexed="8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double">
        <color indexed="8"/>
      </top>
      <bottom style="thin">
        <color indexed="8"/>
      </bottom>
      <diagonal style="thin">
        <color indexed="8"/>
      </diagonal>
    </border>
    <border>
      <left style="medium"/>
      <right style="double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medium"/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double">
        <color indexed="8"/>
      </bottom>
    </border>
    <border>
      <left>
        <color indexed="63"/>
      </left>
      <right style="medium"/>
      <top style="medium"/>
      <bottom style="double">
        <color indexed="8"/>
      </bottom>
    </border>
    <border>
      <left style="medium"/>
      <right style="double">
        <color indexed="8"/>
      </right>
      <top style="medium"/>
      <bottom style="double">
        <color indexed="8"/>
      </bottom>
    </border>
    <border>
      <left style="medium">
        <color indexed="8"/>
      </left>
      <right style="double">
        <color indexed="8"/>
      </right>
      <top style="medium"/>
      <bottom style="double">
        <color indexed="8"/>
      </bottom>
    </border>
    <border diagonalDown="1">
      <left style="thin">
        <color indexed="8"/>
      </left>
      <right>
        <color indexed="63"/>
      </right>
      <top style="thin">
        <color indexed="8"/>
      </top>
      <bottom style="medium"/>
      <diagonal style="thin">
        <color indexed="8"/>
      </diagonal>
    </border>
    <border diagonalDown="1">
      <left>
        <color indexed="63"/>
      </left>
      <right>
        <color indexed="63"/>
      </right>
      <top style="thin">
        <color indexed="8"/>
      </top>
      <bottom style="medium"/>
      <diagonal style="thin">
        <color indexed="8"/>
      </diagonal>
    </border>
    <border diagonalDown="1">
      <left>
        <color indexed="63"/>
      </left>
      <right style="thin">
        <color indexed="8"/>
      </right>
      <top style="thin">
        <color indexed="8"/>
      </top>
      <bottom style="medium"/>
      <diagonal style="thin">
        <color indexed="8"/>
      </diagonal>
    </border>
    <border diagonalDown="1">
      <left style="thin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double">
        <color indexed="8"/>
      </right>
      <top style="thin">
        <color indexed="8"/>
      </top>
      <bottom style="medium"/>
      <diagonal style="thin">
        <color indexed="8"/>
      </diagonal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 diagonalDown="1">
      <left>
        <color indexed="63"/>
      </left>
      <right style="double"/>
      <top style="thin"/>
      <bottom style="medium"/>
      <diagonal style="thin">
        <color indexed="8"/>
      </diagonal>
    </border>
    <border diagonalDown="1">
      <left>
        <color indexed="63"/>
      </left>
      <right style="thin"/>
      <top style="thin"/>
      <bottom style="medium"/>
      <diagonal style="thin">
        <color indexed="8"/>
      </diagonal>
    </border>
    <border>
      <left style="thin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>
        <color indexed="8"/>
      </right>
      <top style="medium"/>
      <bottom style="double"/>
    </border>
    <border>
      <left>
        <color indexed="63"/>
      </left>
      <right style="medium"/>
      <top style="double"/>
      <bottom style="thin">
        <color indexed="8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thin">
        <color indexed="8"/>
      </bottom>
    </border>
    <border diagonalDown="1">
      <left style="thin">
        <color indexed="8"/>
      </left>
      <right>
        <color indexed="63"/>
      </right>
      <top style="double"/>
      <bottom style="thin">
        <color indexed="8"/>
      </bottom>
      <diagonal style="thin">
        <color indexed="8"/>
      </diagonal>
    </border>
    <border diagonalDown="1">
      <left>
        <color indexed="63"/>
      </left>
      <right>
        <color indexed="63"/>
      </right>
      <top style="double"/>
      <bottom style="thin">
        <color indexed="8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double"/>
      <bottom style="thin">
        <color indexed="8"/>
      </bottom>
      <diagonal style="thin">
        <color indexed="8"/>
      </diagonal>
    </border>
    <border diagonalDown="1">
      <left style="thin">
        <color indexed="8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medium"/>
      <right style="thin">
        <color indexed="8"/>
      </right>
      <top style="medium"/>
      <bottom style="double"/>
    </border>
    <border>
      <left style="thin">
        <color indexed="8"/>
      </left>
      <right style="thin">
        <color indexed="8"/>
      </right>
      <top style="medium"/>
      <bottom style="double"/>
    </border>
    <border diagonalDown="1">
      <left style="thin">
        <color indexed="8"/>
      </left>
      <right style="thin">
        <color indexed="8"/>
      </right>
      <top style="thin">
        <color indexed="8"/>
      </top>
      <bottom style="medium"/>
      <diagonal style="thin">
        <color indexed="8"/>
      </diagonal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 style="thin"/>
      <right>
        <color indexed="63"/>
      </right>
      <top style="double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 style="double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6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20" fontId="13" fillId="0" borderId="0" xfId="0" applyNumberFormat="1" applyFont="1" applyAlignment="1">
      <alignment horizontal="right"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/>
    </xf>
    <xf numFmtId="0" fontId="14" fillId="0" borderId="0" xfId="0" applyFont="1" applyBorder="1" applyAlignment="1">
      <alignment shrinkToFit="1"/>
    </xf>
    <xf numFmtId="0" fontId="14" fillId="0" borderId="0" xfId="0" applyFont="1" applyBorder="1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58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shrinkToFit="1"/>
    </xf>
    <xf numFmtId="0" fontId="12" fillId="0" borderId="0" xfId="0" applyFont="1" applyAlignment="1">
      <alignment vertical="center" shrinkToFit="1"/>
    </xf>
    <xf numFmtId="0" fontId="11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7" fillId="0" borderId="0" xfId="0" applyFont="1" applyAlignment="1">
      <alignment horizontal="right" vertical="center" shrinkToFit="1"/>
    </xf>
    <xf numFmtId="0" fontId="7" fillId="0" borderId="0" xfId="0" applyFont="1" applyBorder="1" applyAlignment="1">
      <alignment horizontal="right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76" fontId="14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 shrinkToFit="1"/>
    </xf>
    <xf numFmtId="176" fontId="14" fillId="0" borderId="0" xfId="0" applyNumberFormat="1" applyFont="1" applyFill="1" applyBorder="1" applyAlignment="1">
      <alignment horizontal="center" vertical="center" shrinkToFit="1"/>
    </xf>
    <xf numFmtId="0" fontId="5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4" fillId="0" borderId="15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59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6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59" fillId="0" borderId="0" xfId="0" applyFont="1" applyBorder="1" applyAlignment="1">
      <alignment horizontal="center" vertical="center" shrinkToFit="1"/>
    </xf>
    <xf numFmtId="0" fontId="58" fillId="0" borderId="0" xfId="0" applyFont="1" applyBorder="1" applyAlignment="1">
      <alignment vertical="center" shrinkToFit="1"/>
    </xf>
    <xf numFmtId="0" fontId="58" fillId="0" borderId="0" xfId="0" applyFont="1" applyAlignment="1">
      <alignment vertical="center" shrinkToFit="1"/>
    </xf>
    <xf numFmtId="0" fontId="1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10" fillId="0" borderId="0" xfId="0" applyFont="1" applyBorder="1" applyAlignment="1">
      <alignment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3" fillId="33" borderId="26" xfId="0" applyFont="1" applyFill="1" applyBorder="1" applyAlignment="1">
      <alignment horizontal="center" vertical="center" shrinkToFit="1"/>
    </xf>
    <xf numFmtId="0" fontId="3" fillId="33" borderId="0" xfId="0" applyFont="1" applyFill="1" applyBorder="1" applyAlignment="1">
      <alignment horizontal="center" vertical="center" shrinkToFit="1"/>
    </xf>
    <xf numFmtId="0" fontId="3" fillId="33" borderId="21" xfId="0" applyFont="1" applyFill="1" applyBorder="1" applyAlignment="1">
      <alignment horizontal="center" vertical="center" shrinkToFit="1"/>
    </xf>
    <xf numFmtId="0" fontId="3" fillId="33" borderId="27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28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20" fontId="3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20" fontId="3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76" fontId="14" fillId="0" borderId="34" xfId="0" applyNumberFormat="1" applyFont="1" applyFill="1" applyBorder="1" applyAlignment="1">
      <alignment horizontal="center" vertical="center"/>
    </xf>
    <xf numFmtId="0" fontId="14" fillId="0" borderId="48" xfId="0" applyFont="1" applyBorder="1" applyAlignment="1">
      <alignment horizontal="center" vertical="center" shrinkToFit="1"/>
    </xf>
    <xf numFmtId="0" fontId="14" fillId="0" borderId="35" xfId="0" applyFont="1" applyBorder="1" applyAlignment="1">
      <alignment horizontal="center" vertical="center" shrinkToFit="1"/>
    </xf>
    <xf numFmtId="176" fontId="14" fillId="0" borderId="35" xfId="0" applyNumberFormat="1" applyFont="1" applyFill="1" applyBorder="1" applyAlignment="1">
      <alignment horizontal="center" vertical="center"/>
    </xf>
    <xf numFmtId="0" fontId="14" fillId="0" borderId="49" xfId="0" applyFont="1" applyBorder="1" applyAlignment="1">
      <alignment horizontal="center" vertical="center" shrinkToFit="1"/>
    </xf>
    <xf numFmtId="0" fontId="14" fillId="0" borderId="34" xfId="0" applyFont="1" applyBorder="1" applyAlignment="1">
      <alignment horizontal="center" vertical="center" shrinkToFit="1"/>
    </xf>
    <xf numFmtId="176" fontId="14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shrinkToFit="1"/>
    </xf>
    <xf numFmtId="0" fontId="11" fillId="0" borderId="35" xfId="0" applyFont="1" applyFill="1" applyBorder="1" applyAlignment="1">
      <alignment horizontal="center" vertical="center" shrinkToFit="1"/>
    </xf>
    <xf numFmtId="0" fontId="11" fillId="0" borderId="50" xfId="0" applyFont="1" applyFill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11" fillId="0" borderId="34" xfId="0" applyFont="1" applyFill="1" applyBorder="1" applyAlignment="1">
      <alignment horizontal="center" vertical="center" shrinkToFit="1"/>
    </xf>
    <xf numFmtId="0" fontId="11" fillId="0" borderId="51" xfId="0" applyFont="1" applyFill="1" applyBorder="1" applyAlignment="1">
      <alignment horizontal="center" vertical="center" shrinkToFit="1"/>
    </xf>
    <xf numFmtId="176" fontId="14" fillId="0" borderId="34" xfId="0" applyNumberFormat="1" applyFont="1" applyFill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shrinkToFit="1"/>
    </xf>
    <xf numFmtId="0" fontId="11" fillId="0" borderId="36" xfId="0" applyFont="1" applyFill="1" applyBorder="1" applyAlignment="1">
      <alignment horizontal="center" vertical="center" shrinkToFit="1"/>
    </xf>
    <xf numFmtId="0" fontId="11" fillId="0" borderId="52" xfId="0" applyFont="1" applyFill="1" applyBorder="1" applyAlignment="1">
      <alignment horizontal="center" vertical="center" shrinkToFit="1"/>
    </xf>
    <xf numFmtId="0" fontId="14" fillId="0" borderId="53" xfId="0" applyFont="1" applyBorder="1" applyAlignment="1">
      <alignment horizontal="center" vertical="center" shrinkToFit="1"/>
    </xf>
    <xf numFmtId="0" fontId="14" fillId="0" borderId="36" xfId="0" applyFont="1" applyBorder="1" applyAlignment="1">
      <alignment horizontal="center" vertical="center" shrinkToFit="1"/>
    </xf>
    <xf numFmtId="176" fontId="14" fillId="0" borderId="36" xfId="0" applyNumberFormat="1" applyFont="1" applyFill="1" applyBorder="1" applyAlignment="1">
      <alignment horizontal="center" vertical="center" shrinkToFit="1"/>
    </xf>
    <xf numFmtId="0" fontId="14" fillId="0" borderId="54" xfId="0" applyFont="1" applyBorder="1" applyAlignment="1">
      <alignment horizontal="center" vertical="center" shrinkToFit="1"/>
    </xf>
    <xf numFmtId="0" fontId="14" fillId="0" borderId="55" xfId="0" applyFont="1" applyBorder="1" applyAlignment="1">
      <alignment horizontal="center" vertical="center" shrinkToFit="1"/>
    </xf>
    <xf numFmtId="0" fontId="14" fillId="0" borderId="56" xfId="0" applyFont="1" applyBorder="1" applyAlignment="1">
      <alignment horizontal="center" vertical="center" shrinkToFit="1"/>
    </xf>
    <xf numFmtId="0" fontId="14" fillId="0" borderId="57" xfId="0" applyFont="1" applyBorder="1" applyAlignment="1">
      <alignment horizontal="center" vertical="center" shrinkToFit="1"/>
    </xf>
    <xf numFmtId="0" fontId="14" fillId="0" borderId="58" xfId="0" applyFont="1" applyBorder="1" applyAlignment="1">
      <alignment horizontal="center" vertical="center" shrinkToFit="1"/>
    </xf>
    <xf numFmtId="0" fontId="14" fillId="0" borderId="59" xfId="0" applyFont="1" applyBorder="1" applyAlignment="1">
      <alignment horizontal="center" vertical="center" shrinkToFit="1"/>
    </xf>
    <xf numFmtId="0" fontId="7" fillId="0" borderId="60" xfId="0" applyFont="1" applyBorder="1" applyAlignment="1">
      <alignment horizontal="center" vertical="center" shrinkToFit="1"/>
    </xf>
    <xf numFmtId="0" fontId="7" fillId="0" borderId="61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62" xfId="0" applyFont="1" applyBorder="1" applyAlignment="1">
      <alignment horizontal="center" vertical="center" shrinkToFit="1"/>
    </xf>
    <xf numFmtId="0" fontId="7" fillId="0" borderId="63" xfId="0" applyFont="1" applyBorder="1" applyAlignment="1">
      <alignment horizontal="center" vertical="center" shrinkToFit="1"/>
    </xf>
    <xf numFmtId="0" fontId="7" fillId="0" borderId="64" xfId="0" applyFont="1" applyBorder="1" applyAlignment="1">
      <alignment horizontal="center" vertical="center" shrinkToFit="1"/>
    </xf>
    <xf numFmtId="0" fontId="7" fillId="0" borderId="65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7" fillId="0" borderId="66" xfId="0" applyFont="1" applyBorder="1" applyAlignment="1">
      <alignment horizontal="center" vertical="center" shrinkToFit="1"/>
    </xf>
    <xf numFmtId="0" fontId="7" fillId="0" borderId="67" xfId="0" applyFont="1" applyBorder="1" applyAlignment="1">
      <alignment horizontal="center" vertical="center" shrinkToFit="1"/>
    </xf>
    <xf numFmtId="0" fontId="7" fillId="0" borderId="68" xfId="0" applyFont="1" applyBorder="1" applyAlignment="1">
      <alignment horizontal="center" vertical="center" shrinkToFit="1"/>
    </xf>
    <xf numFmtId="0" fontId="7" fillId="0" borderId="69" xfId="0" applyFont="1" applyBorder="1" applyAlignment="1">
      <alignment horizontal="center" vertical="center" shrinkToFit="1"/>
    </xf>
    <xf numFmtId="0" fontId="14" fillId="0" borderId="70" xfId="0" applyFont="1" applyBorder="1" applyAlignment="1">
      <alignment horizontal="center" vertical="center" shrinkToFit="1"/>
    </xf>
    <xf numFmtId="0" fontId="14" fillId="0" borderId="71" xfId="0" applyFont="1" applyBorder="1" applyAlignment="1">
      <alignment horizontal="center" vertical="center" shrinkToFit="1"/>
    </xf>
    <xf numFmtId="0" fontId="14" fillId="0" borderId="3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 shrinkToFit="1"/>
    </xf>
    <xf numFmtId="0" fontId="14" fillId="0" borderId="77" xfId="0" applyFont="1" applyBorder="1" applyAlignment="1">
      <alignment horizontal="center" vertical="center" shrinkToFit="1"/>
    </xf>
    <xf numFmtId="0" fontId="14" fillId="0" borderId="3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78" xfId="0" applyFont="1" applyBorder="1" applyAlignment="1">
      <alignment horizontal="center" vertical="center" shrinkToFit="1"/>
    </xf>
    <xf numFmtId="0" fontId="14" fillId="0" borderId="79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/>
    </xf>
    <xf numFmtId="0" fontId="14" fillId="0" borderId="81" xfId="0" applyFont="1" applyBorder="1" applyAlignment="1">
      <alignment horizontal="center" vertical="center"/>
    </xf>
    <xf numFmtId="0" fontId="14" fillId="0" borderId="82" xfId="0" applyFont="1" applyBorder="1" applyAlignment="1">
      <alignment horizontal="center" vertical="center"/>
    </xf>
    <xf numFmtId="0" fontId="14" fillId="0" borderId="83" xfId="0" applyFont="1" applyBorder="1" applyAlignment="1">
      <alignment horizontal="center" vertical="center"/>
    </xf>
    <xf numFmtId="0" fontId="14" fillId="0" borderId="84" xfId="0" applyFont="1" applyBorder="1" applyAlignment="1">
      <alignment horizontal="center" vertical="center" shrinkToFit="1"/>
    </xf>
    <xf numFmtId="0" fontId="14" fillId="0" borderId="85" xfId="0" applyFont="1" applyBorder="1" applyAlignment="1">
      <alignment horizontal="center" vertical="center" shrinkToFit="1"/>
    </xf>
    <xf numFmtId="0" fontId="14" fillId="0" borderId="86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87" xfId="0" applyFont="1" applyBorder="1" applyAlignment="1">
      <alignment horizontal="center" vertical="center"/>
    </xf>
    <xf numFmtId="0" fontId="13" fillId="0" borderId="22" xfId="0" applyFont="1" applyBorder="1" applyAlignment="1">
      <alignment horizontal="right" vertical="center"/>
    </xf>
    <xf numFmtId="0" fontId="14" fillId="0" borderId="88" xfId="0" applyFont="1" applyBorder="1" applyAlignment="1">
      <alignment horizontal="center" vertical="center"/>
    </xf>
    <xf numFmtId="0" fontId="14" fillId="0" borderId="89" xfId="0" applyFont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0" fontId="14" fillId="0" borderId="91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 shrinkToFit="1"/>
    </xf>
    <xf numFmtId="0" fontId="14" fillId="0" borderId="80" xfId="0" applyFont="1" applyBorder="1" applyAlignment="1">
      <alignment horizontal="center" vertical="center" shrinkToFit="1"/>
    </xf>
    <xf numFmtId="0" fontId="58" fillId="0" borderId="0" xfId="0" applyFont="1" applyAlignment="1">
      <alignment horizontal="center" vertical="center" shrinkToFit="1"/>
    </xf>
    <xf numFmtId="0" fontId="58" fillId="0" borderId="0" xfId="0" applyFont="1" applyBorder="1" applyAlignment="1">
      <alignment horizontal="center" vertical="center" shrinkToFit="1"/>
    </xf>
    <xf numFmtId="0" fontId="14" fillId="0" borderId="92" xfId="0" applyFont="1" applyBorder="1" applyAlignment="1">
      <alignment horizontal="center" vertical="center"/>
    </xf>
    <xf numFmtId="0" fontId="14" fillId="0" borderId="93" xfId="0" applyFont="1" applyBorder="1" applyAlignment="1">
      <alignment horizontal="center" vertical="center"/>
    </xf>
    <xf numFmtId="0" fontId="14" fillId="0" borderId="94" xfId="0" applyFont="1" applyBorder="1" applyAlignment="1">
      <alignment horizontal="center" vertical="center"/>
    </xf>
    <xf numFmtId="0" fontId="14" fillId="0" borderId="95" xfId="0" applyFont="1" applyBorder="1" applyAlignment="1">
      <alignment horizontal="center" vertical="center"/>
    </xf>
    <xf numFmtId="0" fontId="14" fillId="0" borderId="96" xfId="0" applyFont="1" applyBorder="1" applyAlignment="1">
      <alignment horizontal="center" vertical="center"/>
    </xf>
    <xf numFmtId="0" fontId="14" fillId="0" borderId="97" xfId="0" applyFont="1" applyBorder="1" applyAlignment="1">
      <alignment horizontal="center" vertical="center"/>
    </xf>
    <xf numFmtId="0" fontId="13" fillId="0" borderId="92" xfId="0" applyFont="1" applyBorder="1" applyAlignment="1">
      <alignment horizontal="center" vertical="center"/>
    </xf>
    <xf numFmtId="0" fontId="13" fillId="0" borderId="93" xfId="0" applyFont="1" applyBorder="1" applyAlignment="1">
      <alignment horizontal="center" vertical="center"/>
    </xf>
    <xf numFmtId="0" fontId="13" fillId="0" borderId="98" xfId="0" applyFont="1" applyBorder="1" applyAlignment="1">
      <alignment horizontal="center" vertical="center"/>
    </xf>
    <xf numFmtId="0" fontId="14" fillId="0" borderId="99" xfId="0" applyFont="1" applyBorder="1" applyAlignment="1">
      <alignment horizontal="center" vertical="center" shrinkToFit="1"/>
    </xf>
    <xf numFmtId="0" fontId="14" fillId="0" borderId="100" xfId="0" applyFont="1" applyBorder="1" applyAlignment="1">
      <alignment horizontal="center" vertical="center" shrinkToFit="1"/>
    </xf>
    <xf numFmtId="176" fontId="14" fillId="0" borderId="35" xfId="0" applyNumberFormat="1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0" fontId="11" fillId="0" borderId="72" xfId="0" applyFont="1" applyFill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100" xfId="0" applyFont="1" applyFill="1" applyBorder="1" applyAlignment="1">
      <alignment horizontal="center" vertical="center" shrinkToFit="1"/>
    </xf>
    <xf numFmtId="0" fontId="14" fillId="0" borderId="60" xfId="0" applyFont="1" applyBorder="1" applyAlignment="1">
      <alignment horizontal="center" vertical="center" shrinkToFit="1"/>
    </xf>
    <xf numFmtId="0" fontId="14" fillId="0" borderId="61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61" xfId="0" applyFont="1" applyFill="1" applyBorder="1" applyAlignment="1">
      <alignment horizontal="center" vertical="center" shrinkToFit="1"/>
    </xf>
    <xf numFmtId="0" fontId="11" fillId="0" borderId="101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shrinkToFit="1"/>
    </xf>
    <xf numFmtId="0" fontId="11" fillId="0" borderId="102" xfId="0" applyFont="1" applyFill="1" applyBorder="1" applyAlignment="1">
      <alignment horizontal="center" vertical="center" shrinkToFit="1"/>
    </xf>
    <xf numFmtId="0" fontId="11" fillId="0" borderId="103" xfId="0" applyFont="1" applyFill="1" applyBorder="1" applyAlignment="1">
      <alignment horizontal="center" vertical="center" shrinkToFit="1"/>
    </xf>
    <xf numFmtId="0" fontId="14" fillId="0" borderId="104" xfId="0" applyFont="1" applyBorder="1" applyAlignment="1">
      <alignment horizontal="center" vertical="center" shrinkToFit="1"/>
    </xf>
    <xf numFmtId="0" fontId="14" fillId="0" borderId="102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40" xfId="0" applyFont="1" applyFill="1" applyBorder="1" applyAlignment="1">
      <alignment horizontal="center" vertical="center" shrinkToFit="1"/>
    </xf>
    <xf numFmtId="0" fontId="11" fillId="0" borderId="105" xfId="0" applyFont="1" applyFill="1" applyBorder="1" applyAlignment="1">
      <alignment horizontal="center" vertical="center" shrinkToFit="1"/>
    </xf>
    <xf numFmtId="0" fontId="14" fillId="0" borderId="10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9" fillId="0" borderId="68" xfId="0" applyFont="1" applyBorder="1" applyAlignment="1">
      <alignment horizontal="center" vertical="center" shrinkToFit="1"/>
    </xf>
    <xf numFmtId="0" fontId="59" fillId="0" borderId="69" xfId="0" applyFont="1" applyBorder="1" applyAlignment="1">
      <alignment horizontal="center" vertical="center" shrinkToFit="1"/>
    </xf>
    <xf numFmtId="0" fontId="14" fillId="0" borderId="73" xfId="0" applyFont="1" applyBorder="1" applyAlignment="1">
      <alignment horizontal="left" vertical="center" indent="1"/>
    </xf>
    <xf numFmtId="0" fontId="14" fillId="0" borderId="74" xfId="0" applyFont="1" applyBorder="1" applyAlignment="1">
      <alignment horizontal="left" vertical="center" indent="1"/>
    </xf>
    <xf numFmtId="0" fontId="14" fillId="0" borderId="107" xfId="0" applyFont="1" applyBorder="1" applyAlignment="1">
      <alignment horizontal="left" vertical="center" indent="1"/>
    </xf>
    <xf numFmtId="0" fontId="7" fillId="0" borderId="18" xfId="0" applyFont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4" fillId="0" borderId="108" xfId="0" applyFont="1" applyBorder="1" applyAlignment="1">
      <alignment horizontal="center" vertical="center" shrinkToFit="1"/>
    </xf>
    <xf numFmtId="0" fontId="4" fillId="0" borderId="109" xfId="0" applyFont="1" applyBorder="1" applyAlignment="1">
      <alignment horizontal="center" vertical="center" shrinkToFit="1"/>
    </xf>
    <xf numFmtId="0" fontId="4" fillId="0" borderId="1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7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111" xfId="0" applyFont="1" applyBorder="1" applyAlignment="1">
      <alignment horizontal="center" vertical="center" shrinkToFit="1"/>
    </xf>
    <xf numFmtId="0" fontId="3" fillId="33" borderId="17" xfId="0" applyFont="1" applyFill="1" applyBorder="1" applyAlignment="1">
      <alignment horizontal="center" vertical="center" shrinkToFit="1"/>
    </xf>
    <xf numFmtId="0" fontId="3" fillId="33" borderId="14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3" fillId="33" borderId="62" xfId="0" applyFont="1" applyFill="1" applyBorder="1" applyAlignment="1">
      <alignment horizontal="center" vertical="center" shrinkToFit="1"/>
    </xf>
    <xf numFmtId="0" fontId="3" fillId="33" borderId="23" xfId="0" applyFont="1" applyFill="1" applyBorder="1" applyAlignment="1">
      <alignment horizontal="center" vertical="center" shrinkToFit="1"/>
    </xf>
    <xf numFmtId="0" fontId="3" fillId="33" borderId="24" xfId="0" applyFont="1" applyFill="1" applyBorder="1" applyAlignment="1">
      <alignment horizontal="center" vertical="center" shrinkToFit="1"/>
    </xf>
    <xf numFmtId="0" fontId="3" fillId="33" borderId="111" xfId="0" applyFont="1" applyFill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112" xfId="0" applyFont="1" applyBorder="1" applyAlignment="1">
      <alignment horizontal="center" vertical="center" shrinkToFit="1"/>
    </xf>
    <xf numFmtId="0" fontId="3" fillId="33" borderId="25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3" fillId="0" borderId="108" xfId="0" applyFont="1" applyBorder="1" applyAlignment="1">
      <alignment horizontal="center" vertical="center" shrinkToFit="1"/>
    </xf>
    <xf numFmtId="0" fontId="3" fillId="0" borderId="110" xfId="0" applyFont="1" applyBorder="1" applyAlignment="1">
      <alignment horizontal="center" vertical="center" shrinkToFit="1"/>
    </xf>
    <xf numFmtId="0" fontId="3" fillId="0" borderId="109" xfId="0" applyFont="1" applyBorder="1" applyAlignment="1">
      <alignment horizontal="center" vertical="center" shrinkToFit="1"/>
    </xf>
    <xf numFmtId="0" fontId="3" fillId="0" borderId="113" xfId="0" applyFont="1" applyBorder="1" applyAlignment="1">
      <alignment horizontal="center" vertical="center" shrinkToFit="1"/>
    </xf>
    <xf numFmtId="0" fontId="4" fillId="33" borderId="114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3" fillId="33" borderId="115" xfId="0" applyFont="1" applyFill="1" applyBorder="1" applyAlignment="1">
      <alignment horizontal="center" vertical="center" shrinkToFit="1"/>
    </xf>
    <xf numFmtId="0" fontId="3" fillId="33" borderId="116" xfId="0" applyFont="1" applyFill="1" applyBorder="1" applyAlignment="1">
      <alignment horizontal="center" vertical="center" shrinkToFit="1"/>
    </xf>
    <xf numFmtId="0" fontId="3" fillId="33" borderId="117" xfId="0" applyFont="1" applyFill="1" applyBorder="1" applyAlignment="1">
      <alignment horizontal="center" vertical="center" shrinkToFit="1"/>
    </xf>
    <xf numFmtId="0" fontId="4" fillId="0" borderId="11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118" xfId="0" applyFont="1" applyBorder="1" applyAlignment="1">
      <alignment horizontal="center" vertical="center" shrinkToFit="1"/>
    </xf>
    <xf numFmtId="0" fontId="4" fillId="0" borderId="1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 shrinkToFit="1"/>
    </xf>
    <xf numFmtId="0" fontId="3" fillId="0" borderId="96" xfId="0" applyFont="1" applyBorder="1" applyAlignment="1">
      <alignment horizontal="center" vertical="center" shrinkToFit="1"/>
    </xf>
    <xf numFmtId="0" fontId="3" fillId="0" borderId="97" xfId="0" applyFont="1" applyBorder="1" applyAlignment="1">
      <alignment horizontal="center" vertical="center" shrinkToFit="1"/>
    </xf>
    <xf numFmtId="0" fontId="21" fillId="0" borderId="119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3" fillId="0" borderId="120" xfId="0" applyFont="1" applyBorder="1" applyAlignment="1">
      <alignment horizontal="center" vertical="center" shrinkToFit="1"/>
    </xf>
    <xf numFmtId="0" fontId="4" fillId="33" borderId="119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3" fillId="0" borderId="121" xfId="0" applyFont="1" applyBorder="1" applyAlignment="1">
      <alignment horizontal="center" vertical="center"/>
    </xf>
    <xf numFmtId="0" fontId="3" fillId="0" borderId="122" xfId="0" applyFont="1" applyBorder="1" applyAlignment="1">
      <alignment horizontal="center" vertical="center"/>
    </xf>
    <xf numFmtId="0" fontId="3" fillId="0" borderId="123" xfId="0" applyFont="1" applyBorder="1" applyAlignment="1">
      <alignment horizontal="center" vertical="center" shrinkToFit="1"/>
    </xf>
    <xf numFmtId="0" fontId="3" fillId="33" borderId="120" xfId="0" applyFont="1" applyFill="1" applyBorder="1" applyAlignment="1">
      <alignment horizontal="center" vertical="center" shrinkToFit="1"/>
    </xf>
    <xf numFmtId="0" fontId="4" fillId="0" borderId="124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3" fillId="0" borderId="92" xfId="0" applyFont="1" applyBorder="1" applyAlignment="1">
      <alignment horizontal="center" vertical="center" shrinkToFit="1"/>
    </xf>
    <xf numFmtId="0" fontId="3" fillId="0" borderId="93" xfId="0" applyFont="1" applyBorder="1" applyAlignment="1">
      <alignment horizontal="center" vertical="center" shrinkToFit="1"/>
    </xf>
    <xf numFmtId="0" fontId="3" fillId="0" borderId="94" xfId="0" applyFont="1" applyBorder="1" applyAlignment="1">
      <alignment horizontal="center" vertical="center" shrinkToFit="1"/>
    </xf>
    <xf numFmtId="0" fontId="11" fillId="0" borderId="125" xfId="0" applyFont="1" applyBorder="1" applyAlignment="1">
      <alignment horizontal="center" vertical="center"/>
    </xf>
    <xf numFmtId="0" fontId="11" fillId="0" borderId="126" xfId="0" applyFont="1" applyBorder="1" applyAlignment="1">
      <alignment horizontal="center" vertical="center"/>
    </xf>
    <xf numFmtId="0" fontId="3" fillId="0" borderId="127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128" xfId="0" applyFont="1" applyBorder="1" applyAlignment="1">
      <alignment horizontal="center" vertical="center" shrinkToFit="1"/>
    </xf>
    <xf numFmtId="0" fontId="11" fillId="0" borderId="19" xfId="0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 horizontal="center" vertical="center" shrinkToFit="1"/>
    </xf>
    <xf numFmtId="0" fontId="3" fillId="0" borderId="108" xfId="0" applyFont="1" applyBorder="1" applyAlignment="1">
      <alignment horizontal="center" vertical="center"/>
    </xf>
    <xf numFmtId="0" fontId="3" fillId="0" borderId="109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130" xfId="0" applyFont="1" applyBorder="1" applyAlignment="1">
      <alignment horizontal="center" vertical="center" shrinkToFit="1"/>
    </xf>
    <xf numFmtId="0" fontId="3" fillId="0" borderId="131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132" xfId="0" applyFont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18" xfId="0" applyFont="1" applyFill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/>
    </xf>
    <xf numFmtId="176" fontId="3" fillId="0" borderId="102" xfId="0" applyNumberFormat="1" applyFont="1" applyFill="1" applyBorder="1" applyAlignment="1">
      <alignment horizontal="center" vertical="center" shrinkToFit="1"/>
    </xf>
    <xf numFmtId="176" fontId="3" fillId="0" borderId="40" xfId="0" applyNumberFormat="1" applyFont="1" applyFill="1" applyBorder="1" applyAlignment="1">
      <alignment horizontal="center" vertical="center" shrinkToFit="1"/>
    </xf>
    <xf numFmtId="0" fontId="3" fillId="0" borderId="99" xfId="0" applyFont="1" applyBorder="1" applyAlignment="1">
      <alignment horizontal="center" vertical="center" shrinkToFit="1"/>
    </xf>
    <xf numFmtId="0" fontId="3" fillId="0" borderId="100" xfId="0" applyFont="1" applyBorder="1" applyAlignment="1">
      <alignment horizontal="center" vertical="center" shrinkToFit="1"/>
    </xf>
    <xf numFmtId="0" fontId="3" fillId="0" borderId="121" xfId="0" applyFont="1" applyBorder="1" applyAlignment="1">
      <alignment horizontal="center" vertical="center" shrinkToFit="1"/>
    </xf>
    <xf numFmtId="0" fontId="3" fillId="0" borderId="122" xfId="0" applyFont="1" applyBorder="1" applyAlignment="1">
      <alignment horizontal="center" vertical="center" shrinkToFit="1"/>
    </xf>
    <xf numFmtId="0" fontId="3" fillId="0" borderId="104" xfId="0" applyFont="1" applyBorder="1" applyAlignment="1">
      <alignment horizontal="center" vertical="center" shrinkToFit="1"/>
    </xf>
    <xf numFmtId="0" fontId="3" fillId="0" borderId="102" xfId="0" applyFont="1" applyBorder="1" applyAlignment="1">
      <alignment horizontal="center" vertical="center" shrinkToFit="1"/>
    </xf>
    <xf numFmtId="0" fontId="4" fillId="0" borderId="102" xfId="0" applyFont="1" applyBorder="1" applyAlignment="1">
      <alignment horizontal="center" vertical="center"/>
    </xf>
    <xf numFmtId="0" fontId="4" fillId="0" borderId="118" xfId="0" applyFont="1" applyBorder="1" applyAlignment="1">
      <alignment horizontal="center" vertical="center"/>
    </xf>
    <xf numFmtId="176" fontId="3" fillId="0" borderId="100" xfId="0" applyNumberFormat="1" applyFont="1" applyFill="1" applyBorder="1" applyAlignment="1">
      <alignment horizontal="center" vertical="center" shrinkToFit="1"/>
    </xf>
    <xf numFmtId="176" fontId="3" fillId="0" borderId="15" xfId="0" applyNumberFormat="1" applyFont="1" applyFill="1" applyBorder="1" applyAlignment="1">
      <alignment horizontal="center" vertical="center" shrinkToFit="1"/>
    </xf>
    <xf numFmtId="0" fontId="3" fillId="0" borderId="104" xfId="0" applyFont="1" applyFill="1" applyBorder="1" applyAlignment="1">
      <alignment horizontal="center" vertical="center" shrinkToFit="1"/>
    </xf>
    <xf numFmtId="0" fontId="3" fillId="0" borderId="102" xfId="0" applyFont="1" applyFill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176" fontId="3" fillId="0" borderId="61" xfId="0" applyNumberFormat="1" applyFont="1" applyFill="1" applyBorder="1" applyAlignment="1">
      <alignment horizontal="center" vertical="center" shrinkToFit="1"/>
    </xf>
    <xf numFmtId="176" fontId="3" fillId="0" borderId="17" xfId="0" applyNumberFormat="1" applyFont="1" applyFill="1" applyBorder="1" applyAlignment="1">
      <alignment horizontal="center" vertical="center" shrinkToFit="1"/>
    </xf>
    <xf numFmtId="0" fontId="3" fillId="0" borderId="63" xfId="0" applyFont="1" applyFill="1" applyBorder="1" applyAlignment="1">
      <alignment horizontal="center" vertical="center" shrinkToFit="1"/>
    </xf>
    <xf numFmtId="0" fontId="3" fillId="0" borderId="64" xfId="0" applyFont="1" applyFill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/>
    </xf>
    <xf numFmtId="0" fontId="4" fillId="0" borderId="120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11" fillId="0" borderId="125" xfId="0" applyFont="1" applyBorder="1" applyAlignment="1">
      <alignment horizontal="center" vertical="center" shrinkToFit="1"/>
    </xf>
    <xf numFmtId="0" fontId="11" fillId="0" borderId="126" xfId="0" applyFont="1" applyBorder="1" applyAlignment="1">
      <alignment horizontal="center" vertical="center" shrinkToFit="1"/>
    </xf>
    <xf numFmtId="0" fontId="3" fillId="0" borderId="60" xfId="0" applyFont="1" applyFill="1" applyBorder="1" applyAlignment="1">
      <alignment horizontal="center" vertical="center" shrinkToFit="1"/>
    </xf>
    <xf numFmtId="0" fontId="3" fillId="0" borderId="61" xfId="0" applyFont="1" applyFill="1" applyBorder="1" applyAlignment="1">
      <alignment horizontal="center" vertical="center" shrinkToFit="1"/>
    </xf>
    <xf numFmtId="0" fontId="3" fillId="0" borderId="99" xfId="0" applyFont="1" applyFill="1" applyBorder="1" applyAlignment="1">
      <alignment horizontal="center" vertical="center" shrinkToFit="1"/>
    </xf>
    <xf numFmtId="0" fontId="3" fillId="0" borderId="10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27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128" xfId="0" applyFont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176" fontId="10" fillId="0" borderId="100" xfId="0" applyNumberFormat="1" applyFont="1" applyFill="1" applyBorder="1" applyAlignment="1">
      <alignment horizontal="center" vertical="center"/>
    </xf>
    <xf numFmtId="176" fontId="10" fillId="0" borderId="15" xfId="0" applyNumberFormat="1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99" xfId="0" applyFont="1" applyBorder="1" applyAlignment="1">
      <alignment horizontal="center" vertical="center"/>
    </xf>
    <xf numFmtId="0" fontId="10" fillId="0" borderId="100" xfId="0" applyFont="1" applyBorder="1" applyAlignment="1">
      <alignment horizontal="center" vertical="center"/>
    </xf>
    <xf numFmtId="0" fontId="10" fillId="0" borderId="131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132" xfId="0" applyFont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176" fontId="10" fillId="0" borderId="61" xfId="0" applyNumberFormat="1" applyFont="1" applyFill="1" applyBorder="1" applyAlignment="1">
      <alignment horizontal="center" vertical="center"/>
    </xf>
    <xf numFmtId="176" fontId="10" fillId="0" borderId="17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4" fillId="0" borderId="108" xfId="0" applyFont="1" applyBorder="1" applyAlignment="1">
      <alignment horizontal="center" vertical="center"/>
    </xf>
    <xf numFmtId="0" fontId="4" fillId="0" borderId="109" xfId="0" applyFont="1" applyBorder="1" applyAlignment="1">
      <alignment horizontal="center" vertical="center"/>
    </xf>
    <xf numFmtId="0" fontId="4" fillId="0" borderId="110" xfId="0" applyFont="1" applyBorder="1" applyAlignment="1">
      <alignment horizontal="center" vertical="center"/>
    </xf>
    <xf numFmtId="0" fontId="4" fillId="0" borderId="121" xfId="0" applyFont="1" applyBorder="1" applyAlignment="1">
      <alignment horizontal="center" vertical="center"/>
    </xf>
    <xf numFmtId="0" fontId="4" fillId="0" borderId="122" xfId="0" applyFont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111" xfId="0" applyFont="1" applyFill="1" applyBorder="1" applyAlignment="1">
      <alignment horizontal="center" vertical="center"/>
    </xf>
    <xf numFmtId="0" fontId="10" fillId="0" borderId="125" xfId="0" applyFont="1" applyBorder="1" applyAlignment="1">
      <alignment horizontal="center" vertical="center"/>
    </xf>
    <xf numFmtId="0" fontId="10" fillId="0" borderId="126" xfId="0" applyFont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29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130" xfId="0" applyFont="1" applyBorder="1" applyAlignment="1">
      <alignment horizontal="center" vertical="center"/>
    </xf>
    <xf numFmtId="0" fontId="4" fillId="0" borderId="13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31" xfId="0" applyFont="1" applyBorder="1" applyAlignment="1">
      <alignment horizontal="center" vertical="center"/>
    </xf>
    <xf numFmtId="0" fontId="10" fillId="0" borderId="108" xfId="0" applyFont="1" applyBorder="1" applyAlignment="1">
      <alignment horizontal="center" vertical="center"/>
    </xf>
    <xf numFmtId="0" fontId="10" fillId="0" borderId="109" xfId="0" applyFont="1" applyBorder="1" applyAlignment="1">
      <alignment horizontal="center" vertical="center"/>
    </xf>
    <xf numFmtId="0" fontId="10" fillId="0" borderId="104" xfId="0" applyFont="1" applyBorder="1" applyAlignment="1">
      <alignment horizontal="center" vertical="center"/>
    </xf>
    <xf numFmtId="0" fontId="10" fillId="0" borderId="102" xfId="0" applyFont="1" applyBorder="1" applyAlignment="1">
      <alignment horizontal="center" vertical="center"/>
    </xf>
    <xf numFmtId="176" fontId="10" fillId="0" borderId="102" xfId="0" applyNumberFormat="1" applyFont="1" applyFill="1" applyBorder="1" applyAlignment="1">
      <alignment horizontal="center" vertical="center"/>
    </xf>
    <xf numFmtId="176" fontId="10" fillId="0" borderId="40" xfId="0" applyNumberFormat="1" applyFont="1" applyFill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21" fillId="33" borderId="104" xfId="0" applyFont="1" applyFill="1" applyBorder="1" applyAlignment="1">
      <alignment horizontal="center" vertical="center"/>
    </xf>
    <xf numFmtId="0" fontId="21" fillId="33" borderId="102" xfId="0" applyFont="1" applyFill="1" applyBorder="1" applyAlignment="1">
      <alignment horizontal="center" vertical="center"/>
    </xf>
    <xf numFmtId="0" fontId="3" fillId="33" borderId="118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/>
    </xf>
    <xf numFmtId="0" fontId="4" fillId="0" borderId="99" xfId="0" applyFont="1" applyBorder="1" applyAlignment="1">
      <alignment horizontal="center" vertical="center" shrinkToFit="1"/>
    </xf>
    <xf numFmtId="0" fontId="4" fillId="0" borderId="100" xfId="0" applyFont="1" applyBorder="1" applyAlignment="1">
      <alignment horizontal="center" vertical="center" shrinkToFit="1"/>
    </xf>
    <xf numFmtId="0" fontId="10" fillId="0" borderId="63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121" xfId="0" applyFont="1" applyBorder="1" applyAlignment="1">
      <alignment horizontal="center" vertical="center"/>
    </xf>
    <xf numFmtId="0" fontId="10" fillId="0" borderId="122" xfId="0" applyFont="1" applyBorder="1" applyAlignment="1">
      <alignment horizontal="center" vertical="center"/>
    </xf>
    <xf numFmtId="0" fontId="3" fillId="0" borderId="113" xfId="0" applyFont="1" applyBorder="1" applyAlignment="1">
      <alignment horizontal="center" vertical="center"/>
    </xf>
    <xf numFmtId="0" fontId="4" fillId="0" borderId="112" xfId="0" applyFont="1" applyBorder="1" applyAlignment="1">
      <alignment horizontal="center" vertical="center"/>
    </xf>
    <xf numFmtId="0" fontId="10" fillId="0" borderId="110" xfId="0" applyFont="1" applyBorder="1" applyAlignment="1">
      <alignment horizontal="center" vertical="center"/>
    </xf>
    <xf numFmtId="0" fontId="4" fillId="0" borderId="134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27" xfId="0" applyFont="1" applyBorder="1" applyAlignment="1">
      <alignment horizontal="center" vertical="center" shrinkToFit="1"/>
    </xf>
    <xf numFmtId="0" fontId="4" fillId="0" borderId="135" xfId="0" applyFont="1" applyBorder="1" applyAlignment="1">
      <alignment horizontal="center" vertical="center"/>
    </xf>
    <xf numFmtId="0" fontId="4" fillId="0" borderId="136" xfId="0" applyFont="1" applyBorder="1" applyAlignment="1">
      <alignment horizontal="center" vertical="center"/>
    </xf>
    <xf numFmtId="0" fontId="4" fillId="0" borderId="137" xfId="0" applyFont="1" applyBorder="1" applyAlignment="1">
      <alignment horizontal="center" vertical="center"/>
    </xf>
    <xf numFmtId="0" fontId="4" fillId="33" borderId="133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31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1" xfId="0" applyFont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62" xfId="0" applyFont="1" applyFill="1" applyBorder="1" applyAlignment="1">
      <alignment horizontal="center" vertical="center"/>
    </xf>
    <xf numFmtId="0" fontId="10" fillId="0" borderId="104" xfId="0" applyFont="1" applyFill="1" applyBorder="1" applyAlignment="1">
      <alignment horizontal="center" vertical="center"/>
    </xf>
    <xf numFmtId="0" fontId="10" fillId="0" borderId="10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36" xfId="0" applyFont="1" applyFill="1" applyBorder="1" applyAlignment="1">
      <alignment horizontal="center" vertical="center"/>
    </xf>
    <xf numFmtId="0" fontId="10" fillId="0" borderId="138" xfId="0" applyFont="1" applyFill="1" applyBorder="1" applyAlignment="1">
      <alignment horizontal="center" vertical="center"/>
    </xf>
    <xf numFmtId="0" fontId="10" fillId="0" borderId="139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40" xfId="0" applyFont="1" applyFill="1" applyBorder="1" applyAlignment="1">
      <alignment horizontal="center" vertical="center"/>
    </xf>
    <xf numFmtId="0" fontId="10" fillId="0" borderId="111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10" fillId="0" borderId="141" xfId="0" applyFont="1" applyFill="1" applyBorder="1" applyAlignment="1">
      <alignment horizontal="center" vertical="center"/>
    </xf>
    <xf numFmtId="0" fontId="10" fillId="0" borderId="142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10" fillId="0" borderId="143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66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44" xfId="0" applyFont="1" applyFill="1" applyBorder="1" applyAlignment="1">
      <alignment horizontal="center" vertical="center"/>
    </xf>
    <xf numFmtId="0" fontId="10" fillId="0" borderId="145" xfId="0" applyFont="1" applyFill="1" applyBorder="1" applyAlignment="1">
      <alignment horizontal="center" vertical="center"/>
    </xf>
    <xf numFmtId="0" fontId="10" fillId="0" borderId="146" xfId="0" applyFont="1" applyFill="1" applyBorder="1" applyAlignment="1">
      <alignment horizontal="center" vertical="center"/>
    </xf>
    <xf numFmtId="0" fontId="10" fillId="0" borderId="147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99" xfId="0" applyFont="1" applyFill="1" applyBorder="1" applyAlignment="1">
      <alignment horizontal="center" vertical="center"/>
    </xf>
    <xf numFmtId="0" fontId="10" fillId="0" borderId="10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8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 shrinkToFit="1"/>
    </xf>
    <xf numFmtId="0" fontId="10" fillId="0" borderId="149" xfId="0" applyFont="1" applyFill="1" applyBorder="1" applyAlignment="1">
      <alignment horizontal="center" vertical="center"/>
    </xf>
    <xf numFmtId="0" fontId="10" fillId="0" borderId="7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5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 shrinkToFit="1"/>
    </xf>
    <xf numFmtId="0" fontId="3" fillId="0" borderId="151" xfId="0" applyFont="1" applyBorder="1" applyAlignment="1">
      <alignment horizontal="center" vertical="center"/>
    </xf>
    <xf numFmtId="0" fontId="4" fillId="0" borderId="152" xfId="0" applyFont="1" applyBorder="1" applyAlignment="1">
      <alignment horizontal="center" vertical="center"/>
    </xf>
    <xf numFmtId="0" fontId="4" fillId="0" borderId="153" xfId="0" applyFont="1" applyBorder="1" applyAlignment="1">
      <alignment horizontal="center" vertical="center"/>
    </xf>
    <xf numFmtId="0" fontId="3" fillId="0" borderId="11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154" xfId="0" applyFont="1" applyBorder="1" applyAlignment="1">
      <alignment horizontal="center" vertical="center"/>
    </xf>
    <xf numFmtId="0" fontId="4" fillId="0" borderId="155" xfId="0" applyFont="1" applyBorder="1" applyAlignment="1">
      <alignment horizontal="center" vertical="center"/>
    </xf>
    <xf numFmtId="0" fontId="3" fillId="0" borderId="1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3" fillId="0" borderId="1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0" fontId="11" fillId="0" borderId="122" xfId="0" applyFont="1" applyBorder="1" applyAlignment="1">
      <alignment horizontal="center" vertical="center"/>
    </xf>
    <xf numFmtId="0" fontId="11" fillId="0" borderId="15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20" fontId="3" fillId="0" borderId="36" xfId="0" applyNumberFormat="1" applyFont="1" applyBorder="1" applyAlignment="1">
      <alignment horizontal="center" vertical="center"/>
    </xf>
    <xf numFmtId="20" fontId="3" fillId="0" borderId="130" xfId="0" applyNumberFormat="1" applyFont="1" applyBorder="1" applyAlignment="1">
      <alignment horizontal="center" vertical="center"/>
    </xf>
    <xf numFmtId="20" fontId="3" fillId="0" borderId="129" xfId="0" applyNumberFormat="1" applyFont="1" applyBorder="1" applyAlignment="1">
      <alignment horizontal="center" vertical="center"/>
    </xf>
    <xf numFmtId="0" fontId="3" fillId="0" borderId="156" xfId="0" applyFont="1" applyBorder="1" applyAlignment="1">
      <alignment horizontal="center" vertical="center"/>
    </xf>
    <xf numFmtId="0" fontId="3" fillId="0" borderId="13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1" fillId="0" borderId="102" xfId="0" applyFont="1" applyBorder="1" applyAlignment="1">
      <alignment horizontal="center" vertical="center"/>
    </xf>
    <xf numFmtId="0" fontId="11" fillId="0" borderId="103" xfId="0" applyFont="1" applyBorder="1" applyAlignment="1">
      <alignment horizontal="center" vertical="center"/>
    </xf>
    <xf numFmtId="0" fontId="3" fillId="0" borderId="157" xfId="0" applyFont="1" applyBorder="1" applyAlignment="1">
      <alignment horizontal="center" vertical="center"/>
    </xf>
    <xf numFmtId="0" fontId="3" fillId="0" borderId="158" xfId="0" applyFont="1" applyBorder="1" applyAlignment="1">
      <alignment horizontal="center" vertical="center"/>
    </xf>
    <xf numFmtId="20" fontId="3" fillId="0" borderId="40" xfId="0" applyNumberFormat="1" applyFont="1" applyBorder="1" applyAlignment="1">
      <alignment horizontal="center" vertical="center"/>
    </xf>
    <xf numFmtId="20" fontId="3" fillId="0" borderId="12" xfId="0" applyNumberFormat="1" applyFont="1" applyBorder="1" applyAlignment="1">
      <alignment horizontal="center" vertical="center"/>
    </xf>
    <xf numFmtId="20" fontId="3" fillId="0" borderId="158" xfId="0" applyNumberFormat="1" applyFont="1" applyBorder="1" applyAlignment="1">
      <alignment horizontal="center" vertical="center"/>
    </xf>
    <xf numFmtId="0" fontId="11" fillId="0" borderId="159" xfId="0" applyFont="1" applyBorder="1" applyAlignment="1">
      <alignment horizontal="center" vertical="center"/>
    </xf>
    <xf numFmtId="0" fontId="11" fillId="0" borderId="160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20" fontId="3" fillId="0" borderId="34" xfId="0" applyNumberFormat="1" applyFont="1" applyBorder="1" applyAlignment="1">
      <alignment horizontal="center" vertical="center"/>
    </xf>
    <xf numFmtId="20" fontId="3" fillId="0" borderId="132" xfId="0" applyNumberFormat="1" applyFont="1" applyBorder="1" applyAlignment="1">
      <alignment horizontal="center" vertical="center"/>
    </xf>
    <xf numFmtId="20" fontId="3" fillId="0" borderId="131" xfId="0" applyNumberFormat="1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1" xfId="0" applyFont="1" applyBorder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20" fontId="3" fillId="0" borderId="17" xfId="0" applyNumberFormat="1" applyFont="1" applyBorder="1" applyAlignment="1">
      <alignment horizontal="center" vertical="center"/>
    </xf>
    <xf numFmtId="20" fontId="3" fillId="0" borderId="11" xfId="0" applyNumberFormat="1" applyFont="1" applyBorder="1" applyAlignment="1">
      <alignment horizontal="center" vertical="center"/>
    </xf>
    <xf numFmtId="20" fontId="3" fillId="0" borderId="14" xfId="0" applyNumberFormat="1" applyFont="1" applyBorder="1" applyAlignment="1">
      <alignment horizontal="center" vertical="center"/>
    </xf>
    <xf numFmtId="20" fontId="3" fillId="0" borderId="144" xfId="0" applyNumberFormat="1" applyFont="1" applyBorder="1" applyAlignment="1">
      <alignment horizontal="center" vertical="center"/>
    </xf>
    <xf numFmtId="20" fontId="3" fillId="0" borderId="161" xfId="0" applyNumberFormat="1" applyFont="1" applyBorder="1" applyAlignment="1">
      <alignment horizontal="center" vertical="center"/>
    </xf>
    <xf numFmtId="0" fontId="3" fillId="0" borderId="16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163" xfId="0" applyFont="1" applyBorder="1" applyAlignment="1">
      <alignment horizontal="center" vertical="center"/>
    </xf>
    <xf numFmtId="0" fontId="11" fillId="0" borderId="158" xfId="0" applyFont="1" applyBorder="1" applyAlignment="1">
      <alignment horizontal="center" vertical="center"/>
    </xf>
    <xf numFmtId="0" fontId="11" fillId="0" borderId="101" xfId="0" applyFont="1" applyBorder="1" applyAlignment="1">
      <alignment horizontal="center" vertical="center"/>
    </xf>
    <xf numFmtId="0" fontId="11" fillId="0" borderId="100" xfId="0" applyFont="1" applyBorder="1" applyAlignment="1">
      <alignment horizontal="center" vertical="center"/>
    </xf>
    <xf numFmtId="0" fontId="11" fillId="0" borderId="164" xfId="0" applyFont="1" applyBorder="1" applyAlignment="1">
      <alignment horizontal="center" vertical="center"/>
    </xf>
    <xf numFmtId="0" fontId="3" fillId="0" borderId="124" xfId="0" applyFont="1" applyBorder="1" applyAlignment="1">
      <alignment horizontal="center" vertical="center"/>
    </xf>
    <xf numFmtId="20" fontId="3" fillId="0" borderId="15" xfId="0" applyNumberFormat="1" applyFont="1" applyBorder="1" applyAlignment="1">
      <alignment horizontal="center" vertical="center"/>
    </xf>
    <xf numFmtId="20" fontId="3" fillId="0" borderId="13" xfId="0" applyNumberFormat="1" applyFont="1" applyBorder="1" applyAlignment="1">
      <alignment horizontal="center" vertical="center"/>
    </xf>
    <xf numFmtId="20" fontId="3" fillId="0" borderId="16" xfId="0" applyNumberFormat="1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20" fontId="3" fillId="0" borderId="165" xfId="0" applyNumberFormat="1" applyFont="1" applyBorder="1" applyAlignment="1">
      <alignment horizontal="center" vertical="center"/>
    </xf>
    <xf numFmtId="20" fontId="3" fillId="0" borderId="148" xfId="0" applyNumberFormat="1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166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20" fontId="3" fillId="0" borderId="35" xfId="0" applyNumberFormat="1" applyFont="1" applyBorder="1" applyAlignment="1">
      <alignment horizontal="center" vertical="center"/>
    </xf>
    <xf numFmtId="20" fontId="3" fillId="0" borderId="128" xfId="0" applyNumberFormat="1" applyFont="1" applyBorder="1" applyAlignment="1">
      <alignment horizontal="center" vertical="center"/>
    </xf>
    <xf numFmtId="20" fontId="3" fillId="0" borderId="127" xfId="0" applyNumberFormat="1" applyFont="1" applyBorder="1" applyAlignment="1">
      <alignment horizontal="center" vertical="center"/>
    </xf>
    <xf numFmtId="0" fontId="3" fillId="0" borderId="12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6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P52"/>
  <sheetViews>
    <sheetView zoomScale="75" zoomScaleNormal="75" zoomScalePageLayoutView="0" workbookViewId="0" topLeftCell="A13">
      <selection activeCell="AX13" sqref="AX13"/>
    </sheetView>
  </sheetViews>
  <sheetFormatPr defaultColWidth="3.00390625" defaultRowHeight="36.75" customHeight="1"/>
  <cols>
    <col min="1" max="7" width="3.00390625" style="22" customWidth="1"/>
    <col min="8" max="8" width="4.00390625" style="22" bestFit="1" customWidth="1"/>
    <col min="9" max="11" width="3.00390625" style="22" customWidth="1"/>
    <col min="12" max="12" width="4.00390625" style="22" bestFit="1" customWidth="1"/>
    <col min="13" max="16" width="3.00390625" style="22" customWidth="1"/>
    <col min="17" max="18" width="4.00390625" style="22" bestFit="1" customWidth="1"/>
    <col min="19" max="16384" width="3.00390625" style="22" customWidth="1"/>
  </cols>
  <sheetData>
    <row r="1" spans="2:84" ht="36.75" customHeight="1">
      <c r="B1" s="23"/>
      <c r="C1" s="24"/>
      <c r="D1" s="24"/>
      <c r="E1" s="24"/>
      <c r="F1" s="25" t="s">
        <v>108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</row>
    <row r="2" spans="2:84" ht="36.75" customHeight="1">
      <c r="B2" s="27" t="s">
        <v>40</v>
      </c>
      <c r="C2" s="27"/>
      <c r="D2" s="27"/>
      <c r="E2" s="27"/>
      <c r="F2" s="27"/>
      <c r="G2" s="27"/>
      <c r="H2" s="27" t="s">
        <v>41</v>
      </c>
      <c r="I2" s="27" t="s">
        <v>127</v>
      </c>
      <c r="J2" s="27"/>
      <c r="K2" s="27" t="s">
        <v>42</v>
      </c>
      <c r="L2" s="27"/>
      <c r="M2" s="27"/>
      <c r="N2" s="28"/>
      <c r="O2" s="29"/>
      <c r="P2" s="27"/>
      <c r="Q2" s="27"/>
      <c r="R2" s="26"/>
      <c r="S2" s="27"/>
      <c r="T2" s="30"/>
      <c r="U2" s="30"/>
      <c r="V2" s="30"/>
      <c r="W2" s="27"/>
      <c r="X2" s="27"/>
      <c r="Y2" s="27"/>
      <c r="Z2" s="23"/>
      <c r="AA2" s="27"/>
      <c r="AB2" s="27"/>
      <c r="AC2" s="27"/>
      <c r="AD2" s="23"/>
      <c r="AE2" s="23"/>
      <c r="AF2" s="23"/>
      <c r="AG2" s="27"/>
      <c r="AH2" s="27"/>
      <c r="AI2" s="27"/>
      <c r="AJ2" s="27"/>
      <c r="AK2" s="27"/>
      <c r="AL2" s="30"/>
      <c r="AM2" s="30"/>
      <c r="AN2" s="30"/>
      <c r="AO2" s="27"/>
      <c r="AP2" s="27"/>
      <c r="AQ2" s="27"/>
      <c r="AR2" s="23"/>
      <c r="AS2" s="27"/>
      <c r="AT2" s="27"/>
      <c r="AU2" s="27"/>
      <c r="AV2" s="23"/>
      <c r="AW2" s="23"/>
      <c r="AX2" s="23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</row>
    <row r="3" spans="2:84" ht="18.75" customHeight="1">
      <c r="B3" s="26" t="s">
        <v>43</v>
      </c>
      <c r="C3" s="26"/>
      <c r="D3" s="37" t="s">
        <v>88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</row>
    <row r="4" spans="2:84" ht="18.75" customHeight="1">
      <c r="B4" s="26" t="s">
        <v>44</v>
      </c>
      <c r="C4" s="26"/>
      <c r="D4" s="26" t="s">
        <v>150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</row>
    <row r="5" spans="2:84" ht="18.75" customHeight="1">
      <c r="B5" s="26" t="s">
        <v>45</v>
      </c>
      <c r="C5" s="26"/>
      <c r="D5" s="26" t="s">
        <v>72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</row>
    <row r="6" spans="2:84" ht="18.75" customHeight="1">
      <c r="B6" s="26"/>
      <c r="C6" s="26"/>
      <c r="D6" s="26" t="s">
        <v>73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</row>
    <row r="7" spans="2:84" ht="18.75" customHeight="1"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</row>
    <row r="8" spans="2:84" ht="18.75" customHeight="1" thickBot="1">
      <c r="B8" s="26"/>
      <c r="C8" s="26"/>
      <c r="D8" s="26" t="s">
        <v>81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0" t="s">
        <v>140</v>
      </c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</row>
    <row r="9" spans="2:73" ht="36.75" customHeight="1" thickBot="1">
      <c r="B9" s="26"/>
      <c r="C9" s="263" t="s">
        <v>127</v>
      </c>
      <c r="D9" s="264"/>
      <c r="E9" s="264"/>
      <c r="F9" s="265" t="str">
        <f>C10</f>
        <v>亀山</v>
      </c>
      <c r="G9" s="265"/>
      <c r="H9" s="265"/>
      <c r="I9" s="266" t="str">
        <f>C11</f>
        <v>ジュニオール</v>
      </c>
      <c r="J9" s="266"/>
      <c r="K9" s="266"/>
      <c r="L9" s="266" t="str">
        <f>C12</f>
        <v>安土</v>
      </c>
      <c r="M9" s="266"/>
      <c r="N9" s="266"/>
      <c r="O9" s="266" t="str">
        <f>C13</f>
        <v>竜王</v>
      </c>
      <c r="P9" s="266"/>
      <c r="Q9" s="266"/>
      <c r="R9" s="247" t="str">
        <f>C14</f>
        <v>彦根</v>
      </c>
      <c r="S9" s="247"/>
      <c r="T9" s="247"/>
      <c r="U9" s="247" t="str">
        <f>C15</f>
        <v>五個荘</v>
      </c>
      <c r="V9" s="247"/>
      <c r="W9" s="247"/>
      <c r="X9" s="248" t="s">
        <v>39</v>
      </c>
      <c r="Y9" s="248"/>
      <c r="Z9" s="248"/>
      <c r="AA9" s="249" t="s">
        <v>46</v>
      </c>
      <c r="AB9" s="249"/>
      <c r="AC9" s="249"/>
      <c r="AD9" s="249" t="s">
        <v>47</v>
      </c>
      <c r="AE9" s="249"/>
      <c r="AF9" s="249"/>
      <c r="AG9" s="249" t="s">
        <v>48</v>
      </c>
      <c r="AH9" s="249"/>
      <c r="AI9" s="249"/>
      <c r="AJ9" s="261" t="s">
        <v>11</v>
      </c>
      <c r="AK9" s="261"/>
      <c r="AL9" s="262"/>
      <c r="AM9" s="26"/>
      <c r="AN9" s="26"/>
      <c r="AO9" s="31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</row>
    <row r="10" spans="2:73" ht="36.75" customHeight="1" thickTop="1">
      <c r="B10" s="26" t="s">
        <v>75</v>
      </c>
      <c r="C10" s="253" t="s">
        <v>91</v>
      </c>
      <c r="D10" s="254"/>
      <c r="E10" s="254"/>
      <c r="F10" s="250"/>
      <c r="G10" s="251"/>
      <c r="H10" s="252"/>
      <c r="I10" s="129">
        <v>3</v>
      </c>
      <c r="J10" s="130" t="str">
        <f>IF(I10="","-",IF(I10&gt;K10,"○",IF(I10=K10,"△","●")))</f>
        <v>○</v>
      </c>
      <c r="K10" s="131">
        <v>0</v>
      </c>
      <c r="L10" s="96">
        <v>1</v>
      </c>
      <c r="M10" s="94" t="str">
        <f>IF(L10="","-",IF(L10&gt;N10,"○",IF(L10=N10,"△","●")))</f>
        <v>○</v>
      </c>
      <c r="N10" s="95">
        <v>0</v>
      </c>
      <c r="O10" s="96">
        <v>1</v>
      </c>
      <c r="P10" s="94" t="str">
        <f>IF(O10="","-",IF(O10&gt;Q10,"○",IF(O10=Q10,"△","●")))</f>
        <v>○</v>
      </c>
      <c r="Q10" s="95">
        <v>0</v>
      </c>
      <c r="R10" s="96">
        <v>1</v>
      </c>
      <c r="S10" s="94" t="str">
        <f>IF(R10="","-",IF(R10&gt;T10,"○",IF(R10=T10,"△","●")))</f>
        <v>△</v>
      </c>
      <c r="T10" s="94">
        <v>1</v>
      </c>
      <c r="U10" s="96">
        <v>1</v>
      </c>
      <c r="V10" s="94" t="str">
        <f>IF(U10="","-",IF(U10&gt;W10,"○",IF(U10=W10,"△","●")))</f>
        <v>○</v>
      </c>
      <c r="W10" s="94">
        <v>0</v>
      </c>
      <c r="X10" s="255">
        <f aca="true" t="shared" si="0" ref="X10:X15">COUNTIF(F10:W10,"○")*3+COUNTIF(F10:W10,"△")</f>
        <v>13</v>
      </c>
      <c r="Y10" s="256"/>
      <c r="Z10" s="257"/>
      <c r="AA10" s="258">
        <f aca="true" t="shared" si="1" ref="AA10:AA15">F10+I10+L10+O10+R10+U10</f>
        <v>7</v>
      </c>
      <c r="AB10" s="256"/>
      <c r="AC10" s="257"/>
      <c r="AD10" s="258">
        <f aca="true" t="shared" si="2" ref="AD10:AD15">H10+K10+N10+Q10+T10+W10</f>
        <v>1</v>
      </c>
      <c r="AE10" s="256"/>
      <c r="AF10" s="257"/>
      <c r="AG10" s="258">
        <f aca="true" t="shared" si="3" ref="AG10:AG15">AA10-AD10</f>
        <v>6</v>
      </c>
      <c r="AH10" s="256"/>
      <c r="AI10" s="257"/>
      <c r="AJ10" s="258">
        <v>1</v>
      </c>
      <c r="AK10" s="256"/>
      <c r="AL10" s="259"/>
      <c r="AM10" s="26"/>
      <c r="AN10" s="26"/>
      <c r="AO10" s="31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</row>
    <row r="11" spans="2:73" ht="36.75" customHeight="1">
      <c r="B11" s="26"/>
      <c r="C11" s="237" t="s">
        <v>94</v>
      </c>
      <c r="D11" s="238"/>
      <c r="E11" s="238"/>
      <c r="F11" s="97">
        <v>0</v>
      </c>
      <c r="G11" s="93" t="str">
        <f>IF(F11="","-",IF(F11&gt;H11,"○",IF(F11=H11,"△","●")))</f>
        <v>●</v>
      </c>
      <c r="H11" s="93">
        <v>3</v>
      </c>
      <c r="I11" s="181"/>
      <c r="J11" s="182"/>
      <c r="K11" s="183"/>
      <c r="L11" s="127">
        <v>3</v>
      </c>
      <c r="M11" s="127" t="str">
        <f>IF(L11="","-",IF(L11&gt;N11,"○",IF(L11=N11,"△","●")))</f>
        <v>○</v>
      </c>
      <c r="N11" s="128">
        <v>1</v>
      </c>
      <c r="O11" s="99">
        <v>4</v>
      </c>
      <c r="P11" s="93" t="str">
        <f>IF(O11="","-",IF(O11&gt;Q11,"○",IF(O11=Q11,"△","●")))</f>
        <v>○</v>
      </c>
      <c r="Q11" s="98">
        <v>0</v>
      </c>
      <c r="R11" s="99">
        <v>2</v>
      </c>
      <c r="S11" s="93" t="str">
        <f>IF(R11="","-",IF(R11&gt;T11,"○",IF(R11=T11,"△","●")))</f>
        <v>△</v>
      </c>
      <c r="T11" s="93">
        <v>2</v>
      </c>
      <c r="U11" s="99">
        <v>2</v>
      </c>
      <c r="V11" s="93" t="str">
        <f>IF(U11="","-",IF(U11&gt;W11,"○",IF(U11=W11,"△","●")))</f>
        <v>○</v>
      </c>
      <c r="W11" s="93">
        <v>1</v>
      </c>
      <c r="X11" s="239">
        <f t="shared" si="0"/>
        <v>10</v>
      </c>
      <c r="Y11" s="240"/>
      <c r="Z11" s="241"/>
      <c r="AA11" s="242">
        <f t="shared" si="1"/>
        <v>11</v>
      </c>
      <c r="AB11" s="243"/>
      <c r="AC11" s="244"/>
      <c r="AD11" s="242">
        <f t="shared" si="2"/>
        <v>7</v>
      </c>
      <c r="AE11" s="243"/>
      <c r="AF11" s="244"/>
      <c r="AG11" s="243">
        <f t="shared" si="3"/>
        <v>4</v>
      </c>
      <c r="AH11" s="243"/>
      <c r="AI11" s="244"/>
      <c r="AJ11" s="245">
        <v>2</v>
      </c>
      <c r="AK11" s="240"/>
      <c r="AL11" s="246"/>
      <c r="AM11" s="26"/>
      <c r="AN11" s="26"/>
      <c r="AO11" s="31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</row>
    <row r="12" spans="2:73" ht="36.75" customHeight="1">
      <c r="B12" s="26" t="s">
        <v>75</v>
      </c>
      <c r="C12" s="237" t="s">
        <v>89</v>
      </c>
      <c r="D12" s="238"/>
      <c r="E12" s="238"/>
      <c r="F12" s="97">
        <v>0</v>
      </c>
      <c r="G12" s="93" t="str">
        <f>IF(F12="","-",IF(F12&gt;H12,"○",IF(F12=H12,"△","●")))</f>
        <v>●</v>
      </c>
      <c r="H12" s="98">
        <v>1</v>
      </c>
      <c r="I12" s="132">
        <v>1</v>
      </c>
      <c r="J12" s="133" t="str">
        <f>IF(I12="","-",IF(I12&gt;K12,"○",IF(I12=K12,"△","●")))</f>
        <v>●</v>
      </c>
      <c r="K12" s="133">
        <v>3</v>
      </c>
      <c r="L12" s="181"/>
      <c r="M12" s="182"/>
      <c r="N12" s="183"/>
      <c r="O12" s="127">
        <v>1</v>
      </c>
      <c r="P12" s="127" t="str">
        <f>IF(O12="","-",IF(O12&gt;Q12,"○",IF(O12=Q12,"△","●")))</f>
        <v>○</v>
      </c>
      <c r="Q12" s="128">
        <v>0</v>
      </c>
      <c r="R12" s="99">
        <v>2</v>
      </c>
      <c r="S12" s="93" t="str">
        <f>IF(R12="","-",IF(R12&gt;T12,"○",IF(R12=T12,"△","●")))</f>
        <v>○</v>
      </c>
      <c r="T12" s="93">
        <v>1</v>
      </c>
      <c r="U12" s="99">
        <v>1</v>
      </c>
      <c r="V12" s="93" t="str">
        <f>IF(U12="","-",IF(U12&gt;W12,"○",IF(U12=W12,"△","●")))</f>
        <v>○</v>
      </c>
      <c r="W12" s="93">
        <v>0</v>
      </c>
      <c r="X12" s="239">
        <f t="shared" si="0"/>
        <v>9</v>
      </c>
      <c r="Y12" s="240"/>
      <c r="Z12" s="241"/>
      <c r="AA12" s="242">
        <f t="shared" si="1"/>
        <v>5</v>
      </c>
      <c r="AB12" s="243"/>
      <c r="AC12" s="244"/>
      <c r="AD12" s="242">
        <f t="shared" si="2"/>
        <v>5</v>
      </c>
      <c r="AE12" s="243"/>
      <c r="AF12" s="244"/>
      <c r="AG12" s="243">
        <f t="shared" si="3"/>
        <v>0</v>
      </c>
      <c r="AH12" s="243"/>
      <c r="AI12" s="244"/>
      <c r="AJ12" s="245">
        <v>3</v>
      </c>
      <c r="AK12" s="240"/>
      <c r="AL12" s="246"/>
      <c r="AM12" s="26"/>
      <c r="AN12" s="26"/>
      <c r="AO12" s="31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</row>
    <row r="13" spans="2:73" ht="36.75" customHeight="1">
      <c r="B13" s="26"/>
      <c r="C13" s="237" t="s">
        <v>77</v>
      </c>
      <c r="D13" s="238"/>
      <c r="E13" s="238"/>
      <c r="F13" s="97">
        <v>0</v>
      </c>
      <c r="G13" s="93" t="str">
        <f>IF(F13="","-",IF(F13&gt;H13,"○",IF(F13=H13,"△","●")))</f>
        <v>●</v>
      </c>
      <c r="H13" s="98">
        <v>1</v>
      </c>
      <c r="I13" s="99">
        <v>0</v>
      </c>
      <c r="J13" s="93" t="str">
        <f>IF(I13="","-",IF(I13&gt;K13,"○",IF(I13=K13,"△","●")))</f>
        <v>●</v>
      </c>
      <c r="K13" s="98">
        <v>4</v>
      </c>
      <c r="L13" s="132">
        <v>0</v>
      </c>
      <c r="M13" s="133" t="str">
        <f>IF(L13="","-",IF(L13&gt;N13,"○",IF(L13=N13,"△","●")))</f>
        <v>●</v>
      </c>
      <c r="N13" s="133">
        <v>1</v>
      </c>
      <c r="O13" s="181"/>
      <c r="P13" s="182"/>
      <c r="Q13" s="183"/>
      <c r="R13" s="127">
        <v>3</v>
      </c>
      <c r="S13" s="127" t="str">
        <f>IF(R13="","-",IF(R13&gt;T13,"○",IF(R13=T13,"△","●")))</f>
        <v>○</v>
      </c>
      <c r="T13" s="127">
        <v>0</v>
      </c>
      <c r="U13" s="99">
        <v>0</v>
      </c>
      <c r="V13" s="93" t="str">
        <f>IF(U13="","-",IF(U13&gt;W13,"○",IF(U13=W13,"△","●")))</f>
        <v>●</v>
      </c>
      <c r="W13" s="93">
        <v>3</v>
      </c>
      <c r="X13" s="239">
        <f t="shared" si="0"/>
        <v>3</v>
      </c>
      <c r="Y13" s="240"/>
      <c r="Z13" s="241"/>
      <c r="AA13" s="242">
        <f t="shared" si="1"/>
        <v>3</v>
      </c>
      <c r="AB13" s="243"/>
      <c r="AC13" s="244"/>
      <c r="AD13" s="242">
        <f t="shared" si="2"/>
        <v>9</v>
      </c>
      <c r="AE13" s="243"/>
      <c r="AF13" s="244"/>
      <c r="AG13" s="243">
        <f t="shared" si="3"/>
        <v>-6</v>
      </c>
      <c r="AH13" s="243"/>
      <c r="AI13" s="244"/>
      <c r="AJ13" s="245">
        <v>5</v>
      </c>
      <c r="AK13" s="240"/>
      <c r="AL13" s="246"/>
      <c r="AM13" s="26"/>
      <c r="AN13" s="26"/>
      <c r="AO13" s="31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</row>
    <row r="14" spans="2:73" ht="36.75" customHeight="1">
      <c r="B14" s="26"/>
      <c r="C14" s="237" t="s">
        <v>92</v>
      </c>
      <c r="D14" s="238"/>
      <c r="E14" s="238"/>
      <c r="F14" s="97">
        <v>1</v>
      </c>
      <c r="G14" s="93" t="str">
        <f>IF(F14="","-",IF(F14&gt;H14,"○",IF(F14=H14,"△","●")))</f>
        <v>△</v>
      </c>
      <c r="H14" s="98">
        <v>1</v>
      </c>
      <c r="I14" s="99">
        <v>2</v>
      </c>
      <c r="J14" s="93" t="str">
        <f>IF(I14="","-",IF(I14&gt;K14,"○",IF(I14=K14,"△","●")))</f>
        <v>△</v>
      </c>
      <c r="K14" s="98">
        <v>2</v>
      </c>
      <c r="L14" s="99">
        <v>1</v>
      </c>
      <c r="M14" s="93" t="str">
        <f>IF(L14="","-",IF(L14&gt;N14,"○",IF(L14=N14,"△","●")))</f>
        <v>●</v>
      </c>
      <c r="N14" s="98">
        <v>2</v>
      </c>
      <c r="O14" s="132">
        <v>0</v>
      </c>
      <c r="P14" s="133" t="str">
        <f>IF(O14="","-",IF(O14&gt;Q14,"○",IF(O14=Q14,"△","●")))</f>
        <v>●</v>
      </c>
      <c r="Q14" s="133">
        <v>3</v>
      </c>
      <c r="R14" s="181"/>
      <c r="S14" s="182"/>
      <c r="T14" s="183"/>
      <c r="U14" s="136">
        <v>0</v>
      </c>
      <c r="V14" s="137" t="str">
        <f>IF(U14="","-",IF(U14&gt;W14,"○",IF(U14=W14,"△","●")))</f>
        <v>●</v>
      </c>
      <c r="W14" s="138">
        <v>2</v>
      </c>
      <c r="X14" s="239">
        <f t="shared" si="0"/>
        <v>2</v>
      </c>
      <c r="Y14" s="240"/>
      <c r="Z14" s="241"/>
      <c r="AA14" s="242">
        <f t="shared" si="1"/>
        <v>4</v>
      </c>
      <c r="AB14" s="243"/>
      <c r="AC14" s="244"/>
      <c r="AD14" s="242">
        <f t="shared" si="2"/>
        <v>10</v>
      </c>
      <c r="AE14" s="243"/>
      <c r="AF14" s="244"/>
      <c r="AG14" s="243">
        <f t="shared" si="3"/>
        <v>-6</v>
      </c>
      <c r="AH14" s="243"/>
      <c r="AI14" s="244"/>
      <c r="AJ14" s="245">
        <v>6</v>
      </c>
      <c r="AK14" s="240"/>
      <c r="AL14" s="246"/>
      <c r="AM14" s="26"/>
      <c r="AN14" s="26"/>
      <c r="AO14" s="31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</row>
    <row r="15" spans="2:73" ht="36.75" customHeight="1" thickBot="1">
      <c r="B15" s="26"/>
      <c r="C15" s="227" t="s">
        <v>96</v>
      </c>
      <c r="D15" s="228"/>
      <c r="E15" s="228"/>
      <c r="F15" s="100">
        <v>0</v>
      </c>
      <c r="G15" s="101" t="str">
        <f>IF(F15="","-",IF(F15&gt;H15,"○",IF(F15=H15,"△","●")))</f>
        <v>●</v>
      </c>
      <c r="H15" s="102">
        <v>1</v>
      </c>
      <c r="I15" s="114">
        <v>1</v>
      </c>
      <c r="J15" s="101" t="str">
        <f>IF(I15="","-",IF(I15&gt;K15,"○",IF(I15=K15,"△","●")))</f>
        <v>●</v>
      </c>
      <c r="K15" s="102">
        <v>2</v>
      </c>
      <c r="L15" s="114">
        <v>0</v>
      </c>
      <c r="M15" s="101" t="str">
        <f>IF(L15="","-",IF(L15&gt;N15,"○",IF(L15=N15,"△","●")))</f>
        <v>●</v>
      </c>
      <c r="N15" s="102">
        <v>1</v>
      </c>
      <c r="O15" s="114">
        <v>3</v>
      </c>
      <c r="P15" s="101" t="str">
        <f>IF(O15="","-",IF(O15&gt;Q15,"○",IF(O15=Q15,"△","●")))</f>
        <v>○</v>
      </c>
      <c r="Q15" s="102">
        <v>0</v>
      </c>
      <c r="R15" s="134">
        <v>2</v>
      </c>
      <c r="S15" s="135" t="str">
        <f>IF(R15="","-",IF(R15&gt;T15,"○",IF(R15=T15,"△","●")))</f>
        <v>○</v>
      </c>
      <c r="T15" s="135">
        <v>0</v>
      </c>
      <c r="U15" s="234"/>
      <c r="V15" s="235"/>
      <c r="W15" s="236"/>
      <c r="X15" s="229">
        <f t="shared" si="0"/>
        <v>6</v>
      </c>
      <c r="Y15" s="230"/>
      <c r="Z15" s="231"/>
      <c r="AA15" s="232">
        <f t="shared" si="1"/>
        <v>6</v>
      </c>
      <c r="AB15" s="230"/>
      <c r="AC15" s="231"/>
      <c r="AD15" s="232">
        <f t="shared" si="2"/>
        <v>4</v>
      </c>
      <c r="AE15" s="230"/>
      <c r="AF15" s="231"/>
      <c r="AG15" s="230">
        <f t="shared" si="3"/>
        <v>2</v>
      </c>
      <c r="AH15" s="230"/>
      <c r="AI15" s="231"/>
      <c r="AJ15" s="232">
        <v>4</v>
      </c>
      <c r="AK15" s="230"/>
      <c r="AL15" s="233"/>
      <c r="AM15" s="26"/>
      <c r="AN15" s="26"/>
      <c r="AO15" s="31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</row>
    <row r="16" spans="3:94" s="36" customFormat="1" ht="36.75" customHeight="1" thickBot="1">
      <c r="C16" s="34" t="s">
        <v>76</v>
      </c>
      <c r="D16" s="32"/>
      <c r="E16" s="32"/>
      <c r="F16" s="33"/>
      <c r="G16" s="34" t="s">
        <v>97</v>
      </c>
      <c r="H16" s="33"/>
      <c r="I16" s="34"/>
      <c r="J16" s="34"/>
      <c r="K16" s="34"/>
      <c r="L16" s="34"/>
      <c r="M16" s="34"/>
      <c r="N16" s="34"/>
      <c r="O16" s="34"/>
      <c r="P16" s="34"/>
      <c r="Q16" s="34"/>
      <c r="R16" s="32" t="s">
        <v>137</v>
      </c>
      <c r="S16" s="34"/>
      <c r="T16" s="34"/>
      <c r="U16" s="34"/>
      <c r="V16" s="34" t="s">
        <v>138</v>
      </c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</row>
    <row r="17" spans="3:46" s="70" customFormat="1" ht="28.5" customHeight="1">
      <c r="C17" s="224" t="s">
        <v>49</v>
      </c>
      <c r="D17" s="225"/>
      <c r="E17" s="225"/>
      <c r="F17" s="225"/>
      <c r="G17" s="225"/>
      <c r="H17" s="225" t="s">
        <v>98</v>
      </c>
      <c r="I17" s="225"/>
      <c r="J17" s="225"/>
      <c r="K17" s="225"/>
      <c r="L17" s="225"/>
      <c r="M17" s="225"/>
      <c r="N17" s="225"/>
      <c r="O17" s="225"/>
      <c r="P17" s="226"/>
      <c r="R17" s="224" t="s">
        <v>49</v>
      </c>
      <c r="S17" s="225"/>
      <c r="T17" s="225"/>
      <c r="U17" s="225"/>
      <c r="V17" s="225"/>
      <c r="W17" s="225" t="s">
        <v>102</v>
      </c>
      <c r="X17" s="225"/>
      <c r="Y17" s="225"/>
      <c r="Z17" s="225"/>
      <c r="AA17" s="225"/>
      <c r="AB17" s="225"/>
      <c r="AC17" s="225"/>
      <c r="AD17" s="225"/>
      <c r="AE17" s="226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</row>
    <row r="18" spans="3:52" s="70" customFormat="1" ht="28.5" customHeight="1">
      <c r="C18" s="214" t="s">
        <v>50</v>
      </c>
      <c r="D18" s="215"/>
      <c r="E18" s="215"/>
      <c r="F18" s="215"/>
      <c r="G18" s="215"/>
      <c r="H18" s="216" t="s">
        <v>101</v>
      </c>
      <c r="I18" s="217"/>
      <c r="J18" s="217"/>
      <c r="K18" s="217"/>
      <c r="L18" s="217"/>
      <c r="M18" s="217"/>
      <c r="N18" s="217"/>
      <c r="O18" s="217"/>
      <c r="P18" s="218"/>
      <c r="R18" s="219" t="s">
        <v>50</v>
      </c>
      <c r="S18" s="220"/>
      <c r="T18" s="220"/>
      <c r="U18" s="220"/>
      <c r="V18" s="220"/>
      <c r="W18" s="221" t="s">
        <v>103</v>
      </c>
      <c r="X18" s="222"/>
      <c r="Y18" s="222"/>
      <c r="Z18" s="222"/>
      <c r="AA18" s="222"/>
      <c r="AB18" s="222"/>
      <c r="AC18" s="222"/>
      <c r="AD18" s="222"/>
      <c r="AE18" s="223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40"/>
      <c r="AT18" s="140"/>
      <c r="AU18" s="140"/>
      <c r="AV18" s="140"/>
      <c r="AW18" s="267"/>
      <c r="AX18" s="267"/>
      <c r="AY18" s="267"/>
      <c r="AZ18" s="267"/>
    </row>
    <row r="19" spans="3:52" s="57" customFormat="1" ht="36.75" customHeight="1" thickBot="1">
      <c r="C19" s="210" t="s">
        <v>51</v>
      </c>
      <c r="D19" s="211"/>
      <c r="E19" s="211"/>
      <c r="F19" s="211"/>
      <c r="G19" s="211"/>
      <c r="H19" s="211" t="s">
        <v>18</v>
      </c>
      <c r="I19" s="211"/>
      <c r="J19" s="211"/>
      <c r="K19" s="211"/>
      <c r="L19" s="211"/>
      <c r="M19" s="211" t="s">
        <v>56</v>
      </c>
      <c r="N19" s="211"/>
      <c r="O19" s="211" t="s">
        <v>58</v>
      </c>
      <c r="P19" s="212"/>
      <c r="R19" s="213" t="s">
        <v>51</v>
      </c>
      <c r="S19" s="208"/>
      <c r="T19" s="208"/>
      <c r="U19" s="208"/>
      <c r="V19" s="208"/>
      <c r="W19" s="208" t="s">
        <v>18</v>
      </c>
      <c r="X19" s="208"/>
      <c r="Y19" s="208"/>
      <c r="Z19" s="208"/>
      <c r="AA19" s="208"/>
      <c r="AB19" s="208" t="s">
        <v>56</v>
      </c>
      <c r="AC19" s="208"/>
      <c r="AD19" s="208" t="s">
        <v>58</v>
      </c>
      <c r="AE19" s="209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268"/>
      <c r="AT19" s="268"/>
      <c r="AU19" s="268"/>
      <c r="AV19" s="268"/>
      <c r="AW19" s="267"/>
      <c r="AX19" s="267"/>
      <c r="AY19" s="267"/>
      <c r="AZ19" s="267"/>
    </row>
    <row r="20" spans="3:52" s="57" customFormat="1" ht="36.75" customHeight="1" thickTop="1">
      <c r="C20" s="205">
        <v>1</v>
      </c>
      <c r="D20" s="206"/>
      <c r="E20" s="207">
        <v>0.3958333333333333</v>
      </c>
      <c r="F20" s="207"/>
      <c r="G20" s="207"/>
      <c r="H20" s="202" t="str">
        <f>C10</f>
        <v>亀山</v>
      </c>
      <c r="I20" s="202"/>
      <c r="J20" s="108" t="s">
        <v>20</v>
      </c>
      <c r="K20" s="202" t="str">
        <f>C12</f>
        <v>安土</v>
      </c>
      <c r="L20" s="202"/>
      <c r="M20" s="203" t="str">
        <f>C11</f>
        <v>ジュニオール</v>
      </c>
      <c r="N20" s="203"/>
      <c r="O20" s="203" t="str">
        <f>C14</f>
        <v>彦根</v>
      </c>
      <c r="P20" s="204"/>
      <c r="R20" s="205">
        <v>1</v>
      </c>
      <c r="S20" s="206"/>
      <c r="T20" s="207">
        <v>0.3958333333333333</v>
      </c>
      <c r="U20" s="207"/>
      <c r="V20" s="207"/>
      <c r="W20" s="202" t="str">
        <f>C14</f>
        <v>彦根</v>
      </c>
      <c r="X20" s="202"/>
      <c r="Y20" s="108" t="s">
        <v>20</v>
      </c>
      <c r="Z20" s="202" t="str">
        <f>C13</f>
        <v>竜王</v>
      </c>
      <c r="AA20" s="202"/>
      <c r="AB20" s="203" t="str">
        <f>C11</f>
        <v>ジュニオール</v>
      </c>
      <c r="AC20" s="203"/>
      <c r="AD20" s="203" t="str">
        <f>C10</f>
        <v>亀山</v>
      </c>
      <c r="AE20" s="204"/>
      <c r="AG20" s="110"/>
      <c r="AH20" s="110"/>
      <c r="AI20" s="111"/>
      <c r="AJ20" s="111"/>
      <c r="AK20" s="111"/>
      <c r="AL20" s="109"/>
      <c r="AM20" s="109"/>
      <c r="AN20" s="109"/>
      <c r="AO20" s="109"/>
      <c r="AP20" s="109"/>
      <c r="AQ20" s="109"/>
      <c r="AR20" s="109"/>
      <c r="AS20" s="268"/>
      <c r="AT20" s="268"/>
      <c r="AU20" s="268"/>
      <c r="AV20" s="268"/>
      <c r="AW20" s="267"/>
      <c r="AX20" s="267"/>
      <c r="AY20" s="267"/>
      <c r="AZ20" s="267"/>
    </row>
    <row r="21" spans="3:52" s="57" customFormat="1" ht="36.75" customHeight="1">
      <c r="C21" s="191">
        <v>2</v>
      </c>
      <c r="D21" s="192"/>
      <c r="E21" s="201">
        <v>0.4236111111111111</v>
      </c>
      <c r="F21" s="201"/>
      <c r="G21" s="201"/>
      <c r="H21" s="198" t="str">
        <f>C11</f>
        <v>ジュニオール</v>
      </c>
      <c r="I21" s="198"/>
      <c r="J21" s="106" t="s">
        <v>20</v>
      </c>
      <c r="K21" s="198" t="str">
        <f>C14</f>
        <v>彦根</v>
      </c>
      <c r="L21" s="198"/>
      <c r="M21" s="199" t="str">
        <f>C10</f>
        <v>亀山</v>
      </c>
      <c r="N21" s="199"/>
      <c r="O21" s="199" t="str">
        <f>C12</f>
        <v>安土</v>
      </c>
      <c r="P21" s="200"/>
      <c r="R21" s="191">
        <v>2</v>
      </c>
      <c r="S21" s="192"/>
      <c r="T21" s="201">
        <v>0.4236111111111111</v>
      </c>
      <c r="U21" s="201"/>
      <c r="V21" s="201"/>
      <c r="W21" s="198" t="str">
        <f>C12</f>
        <v>安土</v>
      </c>
      <c r="X21" s="198"/>
      <c r="Y21" s="106" t="s">
        <v>20</v>
      </c>
      <c r="Z21" s="198" t="str">
        <f>C15</f>
        <v>五個荘</v>
      </c>
      <c r="AA21" s="198"/>
      <c r="AB21" s="199" t="str">
        <f>C14</f>
        <v>彦根</v>
      </c>
      <c r="AC21" s="199"/>
      <c r="AD21" s="199" t="str">
        <f>C13</f>
        <v>竜王</v>
      </c>
      <c r="AE21" s="200"/>
      <c r="AG21" s="110"/>
      <c r="AH21" s="110"/>
      <c r="AI21" s="111"/>
      <c r="AJ21" s="111"/>
      <c r="AK21" s="111"/>
      <c r="AL21" s="109"/>
      <c r="AM21" s="109"/>
      <c r="AN21" s="109"/>
      <c r="AO21" s="109"/>
      <c r="AP21" s="109"/>
      <c r="AQ21" s="109"/>
      <c r="AR21" s="109"/>
      <c r="AS21" s="268"/>
      <c r="AT21" s="268"/>
      <c r="AU21" s="268"/>
      <c r="AV21" s="268"/>
      <c r="AW21" s="267"/>
      <c r="AX21" s="267"/>
      <c r="AY21" s="267"/>
      <c r="AZ21" s="267"/>
    </row>
    <row r="22" spans="3:52" s="57" customFormat="1" ht="36.75" customHeight="1">
      <c r="C22" s="191">
        <v>3</v>
      </c>
      <c r="D22" s="192"/>
      <c r="E22" s="201">
        <v>0.4513888888888889</v>
      </c>
      <c r="F22" s="201"/>
      <c r="G22" s="201"/>
      <c r="H22" s="198" t="str">
        <f>C13</f>
        <v>竜王</v>
      </c>
      <c r="I22" s="198"/>
      <c r="J22" s="106" t="s">
        <v>20</v>
      </c>
      <c r="K22" s="198" t="str">
        <f>C15</f>
        <v>五個荘</v>
      </c>
      <c r="L22" s="198"/>
      <c r="M22" s="199" t="str">
        <f>C11</f>
        <v>ジュニオール</v>
      </c>
      <c r="N22" s="199"/>
      <c r="O22" s="199" t="str">
        <f>C14</f>
        <v>彦根</v>
      </c>
      <c r="P22" s="200"/>
      <c r="R22" s="191">
        <v>3</v>
      </c>
      <c r="S22" s="192"/>
      <c r="T22" s="201">
        <v>0.4513888888888889</v>
      </c>
      <c r="U22" s="201"/>
      <c r="V22" s="201"/>
      <c r="W22" s="198" t="str">
        <f>C11</f>
        <v>ジュニオール</v>
      </c>
      <c r="X22" s="198"/>
      <c r="Y22" s="106" t="s">
        <v>20</v>
      </c>
      <c r="Z22" s="198" t="str">
        <f>C13</f>
        <v>竜王</v>
      </c>
      <c r="AA22" s="198"/>
      <c r="AB22" s="199" t="str">
        <f>W23</f>
        <v>亀山</v>
      </c>
      <c r="AC22" s="199"/>
      <c r="AD22" s="199" t="str">
        <f>Z23</f>
        <v>五個荘</v>
      </c>
      <c r="AE22" s="200"/>
      <c r="AG22" s="110"/>
      <c r="AH22" s="110"/>
      <c r="AI22" s="111"/>
      <c r="AJ22" s="111"/>
      <c r="AK22" s="111"/>
      <c r="AL22" s="109"/>
      <c r="AM22" s="109"/>
      <c r="AN22" s="109"/>
      <c r="AO22" s="109"/>
      <c r="AP22" s="109"/>
      <c r="AQ22" s="109"/>
      <c r="AR22" s="109"/>
      <c r="AS22" s="268"/>
      <c r="AT22" s="268"/>
      <c r="AU22" s="268"/>
      <c r="AV22" s="268"/>
      <c r="AW22" s="267"/>
      <c r="AX22" s="267"/>
      <c r="AY22" s="267"/>
      <c r="AZ22" s="267"/>
    </row>
    <row r="23" spans="3:52" s="57" customFormat="1" ht="36.75" customHeight="1">
      <c r="C23" s="191">
        <v>4</v>
      </c>
      <c r="D23" s="192"/>
      <c r="E23" s="201">
        <v>0.4791666666666667</v>
      </c>
      <c r="F23" s="201"/>
      <c r="G23" s="201"/>
      <c r="H23" s="198" t="str">
        <f>C11</f>
        <v>ジュニオール</v>
      </c>
      <c r="I23" s="198"/>
      <c r="J23" s="106" t="s">
        <v>20</v>
      </c>
      <c r="K23" s="198" t="str">
        <f>C12</f>
        <v>安土</v>
      </c>
      <c r="L23" s="198"/>
      <c r="M23" s="199" t="str">
        <f>C13</f>
        <v>竜王</v>
      </c>
      <c r="N23" s="199"/>
      <c r="O23" s="199" t="str">
        <f>C15</f>
        <v>五個荘</v>
      </c>
      <c r="P23" s="200"/>
      <c r="R23" s="191">
        <v>4</v>
      </c>
      <c r="S23" s="192"/>
      <c r="T23" s="201">
        <v>0.4791666666666667</v>
      </c>
      <c r="U23" s="201"/>
      <c r="V23" s="201"/>
      <c r="W23" s="198" t="str">
        <f>C10</f>
        <v>亀山</v>
      </c>
      <c r="X23" s="198"/>
      <c r="Y23" s="106" t="s">
        <v>20</v>
      </c>
      <c r="Z23" s="198" t="str">
        <f>C15</f>
        <v>五個荘</v>
      </c>
      <c r="AA23" s="198"/>
      <c r="AB23" s="199" t="str">
        <f>Z22</f>
        <v>竜王</v>
      </c>
      <c r="AC23" s="199"/>
      <c r="AD23" s="199" t="str">
        <f>W22</f>
        <v>ジュニオール</v>
      </c>
      <c r="AE23" s="200"/>
      <c r="AG23" s="110"/>
      <c r="AH23" s="110"/>
      <c r="AI23" s="111"/>
      <c r="AJ23" s="111"/>
      <c r="AK23" s="111"/>
      <c r="AL23" s="109"/>
      <c r="AM23" s="109"/>
      <c r="AN23" s="109"/>
      <c r="AO23" s="109"/>
      <c r="AP23" s="109"/>
      <c r="AQ23" s="109"/>
      <c r="AR23" s="109"/>
      <c r="AS23" s="268"/>
      <c r="AT23" s="268"/>
      <c r="AU23" s="268"/>
      <c r="AV23" s="268"/>
      <c r="AW23" s="267"/>
      <c r="AX23" s="267"/>
      <c r="AY23" s="267"/>
      <c r="AZ23" s="267"/>
    </row>
    <row r="24" spans="3:52" s="57" customFormat="1" ht="36.75" customHeight="1">
      <c r="C24" s="191">
        <v>5</v>
      </c>
      <c r="D24" s="192"/>
      <c r="E24" s="201">
        <v>0.5069444444444444</v>
      </c>
      <c r="F24" s="201"/>
      <c r="G24" s="201"/>
      <c r="H24" s="198" t="str">
        <f>C10</f>
        <v>亀山</v>
      </c>
      <c r="I24" s="198"/>
      <c r="J24" s="106" t="s">
        <v>20</v>
      </c>
      <c r="K24" s="198" t="str">
        <f>C14</f>
        <v>彦根</v>
      </c>
      <c r="L24" s="198"/>
      <c r="M24" s="199" t="str">
        <f>C12</f>
        <v>安土</v>
      </c>
      <c r="N24" s="199"/>
      <c r="O24" s="199" t="str">
        <f>C11</f>
        <v>ジュニオール</v>
      </c>
      <c r="P24" s="200"/>
      <c r="R24" s="191">
        <v>5</v>
      </c>
      <c r="S24" s="192"/>
      <c r="T24" s="201">
        <v>0.5069444444444444</v>
      </c>
      <c r="U24" s="201"/>
      <c r="V24" s="201"/>
      <c r="W24" s="198" t="str">
        <f>C12</f>
        <v>安土</v>
      </c>
      <c r="X24" s="198"/>
      <c r="Y24" s="106" t="s">
        <v>20</v>
      </c>
      <c r="Z24" s="198" t="str">
        <f>C14</f>
        <v>彦根</v>
      </c>
      <c r="AA24" s="198"/>
      <c r="AB24" s="199" t="str">
        <f>Z23</f>
        <v>五個荘</v>
      </c>
      <c r="AC24" s="199"/>
      <c r="AD24" s="199" t="str">
        <f>W23</f>
        <v>亀山</v>
      </c>
      <c r="AE24" s="200"/>
      <c r="AG24" s="110"/>
      <c r="AH24" s="110"/>
      <c r="AI24" s="111"/>
      <c r="AJ24" s="111"/>
      <c r="AK24" s="111"/>
      <c r="AL24" s="109"/>
      <c r="AM24" s="109"/>
      <c r="AN24" s="109"/>
      <c r="AO24" s="109"/>
      <c r="AP24" s="109"/>
      <c r="AQ24" s="109"/>
      <c r="AR24" s="109"/>
      <c r="AS24" s="268"/>
      <c r="AT24" s="268"/>
      <c r="AU24" s="268"/>
      <c r="AV24" s="268"/>
      <c r="AW24" s="267"/>
      <c r="AX24" s="267"/>
      <c r="AY24" s="267"/>
      <c r="AZ24" s="267"/>
    </row>
    <row r="25" spans="3:52" ht="36.75" customHeight="1">
      <c r="C25" s="191">
        <v>6</v>
      </c>
      <c r="D25" s="192"/>
      <c r="E25" s="187">
        <v>0.5347222222222222</v>
      </c>
      <c r="F25" s="187"/>
      <c r="G25" s="187"/>
      <c r="H25" s="198" t="str">
        <f>C13</f>
        <v>竜王</v>
      </c>
      <c r="I25" s="198"/>
      <c r="J25" s="106" t="s">
        <v>20</v>
      </c>
      <c r="K25" s="198" t="str">
        <f>C12</f>
        <v>安土</v>
      </c>
      <c r="L25" s="198"/>
      <c r="M25" s="199" t="str">
        <f>C14</f>
        <v>彦根</v>
      </c>
      <c r="N25" s="199"/>
      <c r="O25" s="199" t="str">
        <f>C15</f>
        <v>五個荘</v>
      </c>
      <c r="P25" s="200"/>
      <c r="Q25" s="41"/>
      <c r="R25" s="191">
        <v>6</v>
      </c>
      <c r="S25" s="192"/>
      <c r="T25" s="187">
        <v>0.5347222222222222</v>
      </c>
      <c r="U25" s="187"/>
      <c r="V25" s="187"/>
      <c r="W25" s="198" t="str">
        <f>C10</f>
        <v>亀山</v>
      </c>
      <c r="X25" s="198"/>
      <c r="Y25" s="106" t="s">
        <v>20</v>
      </c>
      <c r="Z25" s="198" t="str">
        <f>C13</f>
        <v>竜王</v>
      </c>
      <c r="AA25" s="198"/>
      <c r="AB25" s="199" t="str">
        <f>W24</f>
        <v>安土</v>
      </c>
      <c r="AC25" s="199"/>
      <c r="AD25" s="199" t="str">
        <f>Z24</f>
        <v>彦根</v>
      </c>
      <c r="AE25" s="200"/>
      <c r="AF25" s="41"/>
      <c r="AG25" s="103"/>
      <c r="AH25" s="103"/>
      <c r="AI25" s="104"/>
      <c r="AJ25" s="104"/>
      <c r="AK25" s="104"/>
      <c r="AL25" s="38"/>
      <c r="AM25" s="39"/>
      <c r="AN25" s="39"/>
      <c r="AO25" s="39"/>
      <c r="AP25" s="40"/>
      <c r="AQ25" s="53"/>
      <c r="AR25" s="53"/>
      <c r="AS25" s="268"/>
      <c r="AT25" s="268"/>
      <c r="AU25" s="268"/>
      <c r="AV25" s="268"/>
      <c r="AW25" s="267"/>
      <c r="AX25" s="267"/>
      <c r="AY25" s="267"/>
      <c r="AZ25" s="267"/>
    </row>
    <row r="26" spans="3:46" ht="36.75" customHeight="1" thickBot="1">
      <c r="C26" s="191">
        <v>7</v>
      </c>
      <c r="D26" s="192"/>
      <c r="E26" s="187">
        <v>0.5625</v>
      </c>
      <c r="F26" s="187"/>
      <c r="G26" s="187"/>
      <c r="H26" s="198" t="str">
        <f>C14</f>
        <v>彦根</v>
      </c>
      <c r="I26" s="198"/>
      <c r="J26" s="106" t="s">
        <v>20</v>
      </c>
      <c r="K26" s="198" t="str">
        <f>C15</f>
        <v>五個荘</v>
      </c>
      <c r="L26" s="198"/>
      <c r="M26" s="199" t="str">
        <f>C12</f>
        <v>安土</v>
      </c>
      <c r="N26" s="199"/>
      <c r="O26" s="199" t="str">
        <f>C13</f>
        <v>竜王</v>
      </c>
      <c r="P26" s="200"/>
      <c r="Q26" s="41"/>
      <c r="R26" s="188">
        <v>7</v>
      </c>
      <c r="S26" s="189"/>
      <c r="T26" s="190">
        <v>0.5625</v>
      </c>
      <c r="U26" s="190"/>
      <c r="V26" s="190"/>
      <c r="W26" s="195" t="str">
        <f>C15</f>
        <v>五個荘</v>
      </c>
      <c r="X26" s="195"/>
      <c r="Y26" s="107" t="s">
        <v>20</v>
      </c>
      <c r="Z26" s="195" t="str">
        <f>C11</f>
        <v>ジュニオール</v>
      </c>
      <c r="AA26" s="195"/>
      <c r="AB26" s="196" t="str">
        <f>W23</f>
        <v>亀山</v>
      </c>
      <c r="AC26" s="196"/>
      <c r="AD26" s="196" t="str">
        <f>Z22</f>
        <v>竜王</v>
      </c>
      <c r="AE26" s="197"/>
      <c r="AF26" s="41"/>
      <c r="AG26" s="186"/>
      <c r="AH26" s="186"/>
      <c r="AI26" s="193"/>
      <c r="AJ26" s="193"/>
      <c r="AK26" s="193"/>
      <c r="AL26" s="38"/>
      <c r="AM26" s="39"/>
      <c r="AN26" s="39"/>
      <c r="AO26" s="39"/>
      <c r="AP26" s="40"/>
      <c r="AQ26" s="185"/>
      <c r="AR26" s="185"/>
      <c r="AS26" s="185"/>
      <c r="AT26" s="185"/>
    </row>
    <row r="27" spans="3:46" ht="36.75" customHeight="1" thickBot="1">
      <c r="C27" s="188">
        <v>8</v>
      </c>
      <c r="D27" s="189"/>
      <c r="E27" s="190">
        <v>0.5902777777777778</v>
      </c>
      <c r="F27" s="190"/>
      <c r="G27" s="190"/>
      <c r="H27" s="195" t="str">
        <f>C10</f>
        <v>亀山</v>
      </c>
      <c r="I27" s="195"/>
      <c r="J27" s="107" t="s">
        <v>20</v>
      </c>
      <c r="K27" s="195" t="str">
        <f>C11</f>
        <v>ジュニオール</v>
      </c>
      <c r="L27" s="195"/>
      <c r="M27" s="196" t="str">
        <f>C15</f>
        <v>五個荘</v>
      </c>
      <c r="N27" s="196"/>
      <c r="O27" s="196" t="str">
        <f>C12</f>
        <v>安土</v>
      </c>
      <c r="P27" s="197"/>
      <c r="Q27" s="41"/>
      <c r="R27" s="186"/>
      <c r="S27" s="186"/>
      <c r="T27" s="193"/>
      <c r="U27" s="193"/>
      <c r="V27" s="193"/>
      <c r="W27" s="38"/>
      <c r="X27" s="39"/>
      <c r="Y27" s="39"/>
      <c r="Z27" s="39"/>
      <c r="AA27" s="40"/>
      <c r="AB27" s="185"/>
      <c r="AC27" s="185"/>
      <c r="AD27" s="185"/>
      <c r="AE27" s="185"/>
      <c r="AF27" s="41"/>
      <c r="AG27" s="186"/>
      <c r="AH27" s="186"/>
      <c r="AI27" s="193"/>
      <c r="AJ27" s="193"/>
      <c r="AK27" s="193"/>
      <c r="AL27" s="38"/>
      <c r="AM27" s="39"/>
      <c r="AN27" s="39"/>
      <c r="AO27" s="39"/>
      <c r="AP27" s="40"/>
      <c r="AQ27" s="194"/>
      <c r="AR27" s="194"/>
      <c r="AS27" s="185"/>
      <c r="AT27" s="185"/>
    </row>
    <row r="28" ht="25.5" customHeight="1"/>
    <row r="29" spans="3:13" ht="19.5" customHeight="1">
      <c r="C29" s="184" t="s">
        <v>131</v>
      </c>
      <c r="D29" s="184"/>
      <c r="E29" s="184"/>
      <c r="F29" s="184"/>
      <c r="G29" s="184"/>
      <c r="H29" s="121" t="s">
        <v>99</v>
      </c>
      <c r="I29" s="122"/>
      <c r="J29" s="123"/>
      <c r="K29" s="122"/>
      <c r="L29" s="123"/>
      <c r="M29" s="123"/>
    </row>
    <row r="30" spans="3:13" ht="19.5" customHeight="1">
      <c r="C30" s="123"/>
      <c r="D30" s="124"/>
      <c r="E30" s="124"/>
      <c r="F30" s="124"/>
      <c r="G30" s="124"/>
      <c r="H30" s="122" t="s">
        <v>100</v>
      </c>
      <c r="I30" s="125"/>
      <c r="J30" s="126"/>
      <c r="K30" s="124"/>
      <c r="L30" s="123"/>
      <c r="M30" s="123"/>
    </row>
    <row r="31" spans="4:11" ht="19.5" customHeight="1">
      <c r="D31" s="113"/>
      <c r="E31" s="113"/>
      <c r="F31" s="113"/>
      <c r="G31" s="113"/>
      <c r="H31" s="112"/>
      <c r="I31" s="5"/>
      <c r="J31" s="42"/>
      <c r="K31" s="113"/>
    </row>
    <row r="32" spans="3:39" ht="19.5" customHeight="1"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</row>
    <row r="33" spans="3:39" ht="19.5" customHeight="1"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</row>
    <row r="34" spans="3:39" ht="19.5" customHeight="1"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</row>
    <row r="35" spans="3:39" ht="19.5" customHeight="1"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</row>
    <row r="36" spans="3:39" ht="19.5" customHeight="1"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</row>
    <row r="37" spans="3:39" ht="19.5" customHeight="1"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</row>
    <row r="38" spans="3:39" ht="19.5" customHeight="1"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</row>
    <row r="39" spans="3:39" ht="19.5" customHeight="1"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</row>
    <row r="40" spans="3:39" ht="19.5" customHeight="1">
      <c r="C40" s="147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</row>
    <row r="41" spans="3:39" ht="19.5" customHeight="1"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</row>
    <row r="42" spans="3:39" ht="19.5" customHeight="1"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</row>
    <row r="43" spans="3:39" ht="19.5" customHeight="1"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</row>
    <row r="44" spans="3:39" ht="19.5" customHeight="1"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</row>
    <row r="45" spans="3:39" ht="19.5" customHeight="1"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</row>
    <row r="46" spans="3:39" ht="19.5" customHeight="1"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</row>
    <row r="47" spans="3:39" ht="19.5" customHeight="1"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</row>
    <row r="48" spans="3:39" ht="19.5" customHeight="1"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</row>
    <row r="49" spans="3:39" ht="19.5" customHeight="1"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</row>
    <row r="50" spans="3:39" ht="19.5" customHeight="1"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</row>
    <row r="51" spans="3:39" ht="19.5" customHeight="1"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</row>
    <row r="52" spans="3:39" ht="19.5" customHeight="1"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</row>
    <row r="53" ht="19.5" customHeight="1"/>
    <row r="54" ht="13.5" customHeight="1"/>
    <row r="55" ht="21.75" customHeight="1"/>
    <row r="56" ht="19.5" customHeight="1"/>
  </sheetData>
  <sheetProtection selectLockedCells="1" selectUnlockedCells="1"/>
  <mergeCells count="196">
    <mergeCell ref="AS25:AV25"/>
    <mergeCell ref="AW25:AX25"/>
    <mergeCell ref="AY25:AZ25"/>
    <mergeCell ref="AS23:AV23"/>
    <mergeCell ref="AW23:AX23"/>
    <mergeCell ref="AY23:AZ23"/>
    <mergeCell ref="AS24:AV24"/>
    <mergeCell ref="AW24:AX24"/>
    <mergeCell ref="AY24:AZ24"/>
    <mergeCell ref="AS21:AV21"/>
    <mergeCell ref="AW21:AX21"/>
    <mergeCell ref="AY21:AZ21"/>
    <mergeCell ref="AS22:AV22"/>
    <mergeCell ref="AW22:AX22"/>
    <mergeCell ref="AY22:AZ22"/>
    <mergeCell ref="AW18:AZ18"/>
    <mergeCell ref="AS19:AV19"/>
    <mergeCell ref="AW19:AX19"/>
    <mergeCell ref="AY19:AZ19"/>
    <mergeCell ref="AS20:AV20"/>
    <mergeCell ref="AW20:AX20"/>
    <mergeCell ref="AY20:AZ20"/>
    <mergeCell ref="C9:E9"/>
    <mergeCell ref="F9:H9"/>
    <mergeCell ref="I9:K9"/>
    <mergeCell ref="L9:N9"/>
    <mergeCell ref="O9:Q9"/>
    <mergeCell ref="R9:T9"/>
    <mergeCell ref="AD10:AF10"/>
    <mergeCell ref="AG10:AI10"/>
    <mergeCell ref="AJ10:AL10"/>
    <mergeCell ref="X8:AL8"/>
    <mergeCell ref="AD9:AF9"/>
    <mergeCell ref="AG9:AI9"/>
    <mergeCell ref="AJ9:AL9"/>
    <mergeCell ref="U9:W9"/>
    <mergeCell ref="X9:Z9"/>
    <mergeCell ref="AA9:AC9"/>
    <mergeCell ref="C11:E11"/>
    <mergeCell ref="X11:Z11"/>
    <mergeCell ref="AA11:AC11"/>
    <mergeCell ref="F10:H10"/>
    <mergeCell ref="C10:E10"/>
    <mergeCell ref="X10:Z10"/>
    <mergeCell ref="AA10:AC10"/>
    <mergeCell ref="AD11:AF11"/>
    <mergeCell ref="AG11:AI11"/>
    <mergeCell ref="AJ11:AL11"/>
    <mergeCell ref="C12:E12"/>
    <mergeCell ref="X12:Z12"/>
    <mergeCell ref="AA12:AC12"/>
    <mergeCell ref="AD12:AF12"/>
    <mergeCell ref="AG12:AI12"/>
    <mergeCell ref="AJ12:AL12"/>
    <mergeCell ref="I11:K11"/>
    <mergeCell ref="C13:E13"/>
    <mergeCell ref="X13:Z13"/>
    <mergeCell ref="AA13:AC13"/>
    <mergeCell ref="AD13:AF13"/>
    <mergeCell ref="AG13:AI13"/>
    <mergeCell ref="AJ13:AL13"/>
    <mergeCell ref="C14:E14"/>
    <mergeCell ref="X14:Z14"/>
    <mergeCell ref="AA14:AC14"/>
    <mergeCell ref="AD14:AF14"/>
    <mergeCell ref="AG14:AI14"/>
    <mergeCell ref="AJ14:AL14"/>
    <mergeCell ref="R14:T14"/>
    <mergeCell ref="C15:E15"/>
    <mergeCell ref="X15:Z15"/>
    <mergeCell ref="AA15:AC15"/>
    <mergeCell ref="AD15:AF15"/>
    <mergeCell ref="AG15:AI15"/>
    <mergeCell ref="AJ15:AL15"/>
    <mergeCell ref="U15:W15"/>
    <mergeCell ref="C18:G18"/>
    <mergeCell ref="H18:P18"/>
    <mergeCell ref="R18:V18"/>
    <mergeCell ref="W18:AE18"/>
    <mergeCell ref="C17:G17"/>
    <mergeCell ref="H17:P17"/>
    <mergeCell ref="R17:V17"/>
    <mergeCell ref="W17:AE17"/>
    <mergeCell ref="AB19:AC19"/>
    <mergeCell ref="AD19:AE19"/>
    <mergeCell ref="C19:G19"/>
    <mergeCell ref="H19:L19"/>
    <mergeCell ref="M19:N19"/>
    <mergeCell ref="O19:P19"/>
    <mergeCell ref="R19:V19"/>
    <mergeCell ref="W19:AA19"/>
    <mergeCell ref="C24:D24"/>
    <mergeCell ref="E24:G24"/>
    <mergeCell ref="O22:P22"/>
    <mergeCell ref="C20:D20"/>
    <mergeCell ref="E20:G20"/>
    <mergeCell ref="H20:I20"/>
    <mergeCell ref="K20:L20"/>
    <mergeCell ref="M20:N20"/>
    <mergeCell ref="O20:P20"/>
    <mergeCell ref="C22:D22"/>
    <mergeCell ref="K22:L22"/>
    <mergeCell ref="M22:N22"/>
    <mergeCell ref="C21:D21"/>
    <mergeCell ref="E21:G21"/>
    <mergeCell ref="H21:I21"/>
    <mergeCell ref="K21:L21"/>
    <mergeCell ref="M21:N21"/>
    <mergeCell ref="E22:G22"/>
    <mergeCell ref="H22:I22"/>
    <mergeCell ref="O21:P21"/>
    <mergeCell ref="W24:X24"/>
    <mergeCell ref="Z24:AA24"/>
    <mergeCell ref="AB24:AC24"/>
    <mergeCell ref="AD24:AE24"/>
    <mergeCell ref="R22:S22"/>
    <mergeCell ref="T22:V22"/>
    <mergeCell ref="W23:X23"/>
    <mergeCell ref="Z23:AA23"/>
    <mergeCell ref="AB23:AC23"/>
    <mergeCell ref="AD23:AE23"/>
    <mergeCell ref="C23:D23"/>
    <mergeCell ref="E23:G23"/>
    <mergeCell ref="H23:I23"/>
    <mergeCell ref="K23:L23"/>
    <mergeCell ref="M23:N23"/>
    <mergeCell ref="O23:P23"/>
    <mergeCell ref="R23:S23"/>
    <mergeCell ref="T23:V23"/>
    <mergeCell ref="W20:X20"/>
    <mergeCell ref="Z20:AA20"/>
    <mergeCell ref="AB20:AC20"/>
    <mergeCell ref="AD20:AE20"/>
    <mergeCell ref="R21:S21"/>
    <mergeCell ref="T21:V21"/>
    <mergeCell ref="R20:S20"/>
    <mergeCell ref="T20:V20"/>
    <mergeCell ref="W22:X22"/>
    <mergeCell ref="Z22:AA22"/>
    <mergeCell ref="W21:X21"/>
    <mergeCell ref="Z21:AA21"/>
    <mergeCell ref="AB21:AC21"/>
    <mergeCell ref="AD21:AE21"/>
    <mergeCell ref="AB22:AC22"/>
    <mergeCell ref="AD22:AE22"/>
    <mergeCell ref="H24:I24"/>
    <mergeCell ref="K24:L24"/>
    <mergeCell ref="M24:N24"/>
    <mergeCell ref="O24:P24"/>
    <mergeCell ref="W26:X26"/>
    <mergeCell ref="Z26:AA26"/>
    <mergeCell ref="M25:N25"/>
    <mergeCell ref="AB26:AC26"/>
    <mergeCell ref="AD26:AE26"/>
    <mergeCell ref="R24:S24"/>
    <mergeCell ref="T24:V24"/>
    <mergeCell ref="W25:X25"/>
    <mergeCell ref="Z25:AA25"/>
    <mergeCell ref="AB25:AC25"/>
    <mergeCell ref="AD25:AE25"/>
    <mergeCell ref="E25:G25"/>
    <mergeCell ref="R25:S25"/>
    <mergeCell ref="T25:V25"/>
    <mergeCell ref="H26:I26"/>
    <mergeCell ref="K26:L26"/>
    <mergeCell ref="M26:N26"/>
    <mergeCell ref="O26:P26"/>
    <mergeCell ref="O25:P25"/>
    <mergeCell ref="H25:I25"/>
    <mergeCell ref="K25:L25"/>
    <mergeCell ref="AS27:AT27"/>
    <mergeCell ref="C27:D27"/>
    <mergeCell ref="E27:G27"/>
    <mergeCell ref="R27:S27"/>
    <mergeCell ref="T27:V27"/>
    <mergeCell ref="AG26:AH26"/>
    <mergeCell ref="AI26:AK26"/>
    <mergeCell ref="AQ26:AR26"/>
    <mergeCell ref="AS26:AT26"/>
    <mergeCell ref="C26:D26"/>
    <mergeCell ref="AI27:AK27"/>
    <mergeCell ref="AQ27:AR27"/>
    <mergeCell ref="H27:I27"/>
    <mergeCell ref="K27:L27"/>
    <mergeCell ref="M27:N27"/>
    <mergeCell ref="O27:P27"/>
    <mergeCell ref="L12:N12"/>
    <mergeCell ref="O13:Q13"/>
    <mergeCell ref="C29:G29"/>
    <mergeCell ref="AB27:AC27"/>
    <mergeCell ref="AD27:AE27"/>
    <mergeCell ref="AG27:AH27"/>
    <mergeCell ref="E26:G26"/>
    <mergeCell ref="R26:S26"/>
    <mergeCell ref="T26:V26"/>
    <mergeCell ref="C25:D25"/>
  </mergeCells>
  <printOptions/>
  <pageMargins left="0.5511811023622047" right="0.15748031496062992" top="0.2755905511811024" bottom="0.11811023622047245" header="0.5118110236220472" footer="0.5118110236220472"/>
  <pageSetup fitToHeight="1" fitToWidth="1" horizontalDpi="300" verticalDpi="3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R51"/>
  <sheetViews>
    <sheetView zoomScale="75" zoomScaleNormal="75" zoomScalePageLayoutView="0" workbookViewId="0" topLeftCell="A1">
      <selection activeCell="U12" sqref="U12"/>
    </sheetView>
  </sheetViews>
  <sheetFormatPr defaultColWidth="3.00390625" defaultRowHeight="36.75" customHeight="1"/>
  <cols>
    <col min="1" max="7" width="3.00390625" style="22" customWidth="1"/>
    <col min="8" max="8" width="4.00390625" style="22" bestFit="1" customWidth="1"/>
    <col min="9" max="11" width="3.00390625" style="22" customWidth="1"/>
    <col min="12" max="12" width="4.00390625" style="22" bestFit="1" customWidth="1"/>
    <col min="13" max="16" width="3.00390625" style="22" customWidth="1"/>
    <col min="17" max="18" width="4.00390625" style="22" bestFit="1" customWidth="1"/>
    <col min="19" max="19" width="3.00390625" style="22" customWidth="1"/>
    <col min="20" max="21" width="3.125" style="22" bestFit="1" customWidth="1"/>
    <col min="22" max="22" width="3.00390625" style="22" customWidth="1"/>
    <col min="23" max="23" width="3.125" style="22" bestFit="1" customWidth="1"/>
    <col min="24" max="16384" width="3.00390625" style="22" customWidth="1"/>
  </cols>
  <sheetData>
    <row r="1" spans="2:86" ht="36.75" customHeight="1">
      <c r="B1" s="23"/>
      <c r="C1" s="24"/>
      <c r="D1" s="24"/>
      <c r="E1" s="24"/>
      <c r="F1" s="25" t="s">
        <v>108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</row>
    <row r="2" spans="2:86" ht="36.75" customHeight="1">
      <c r="B2" s="27" t="s">
        <v>40</v>
      </c>
      <c r="C2" s="27"/>
      <c r="D2" s="27"/>
      <c r="E2" s="27"/>
      <c r="F2" s="27"/>
      <c r="G2" s="27"/>
      <c r="H2" s="27" t="s">
        <v>41</v>
      </c>
      <c r="I2" s="27" t="str">
        <f>C9</f>
        <v>B</v>
      </c>
      <c r="J2" s="27"/>
      <c r="K2" s="27" t="s">
        <v>42</v>
      </c>
      <c r="L2" s="27"/>
      <c r="M2" s="27"/>
      <c r="N2" s="28"/>
      <c r="O2" s="29"/>
      <c r="P2" s="27"/>
      <c r="Q2" s="23"/>
      <c r="R2" s="23"/>
      <c r="S2" s="23"/>
      <c r="T2" s="23"/>
      <c r="U2" s="23"/>
      <c r="V2" s="23"/>
      <c r="W2" s="23"/>
      <c r="X2" s="23"/>
      <c r="Y2" s="23"/>
      <c r="Z2" s="23"/>
      <c r="AA2" s="27"/>
      <c r="AB2" s="27"/>
      <c r="AC2" s="27"/>
      <c r="AD2" s="23"/>
      <c r="AE2" s="23"/>
      <c r="AF2" s="23"/>
      <c r="AG2" s="27"/>
      <c r="AH2" s="27"/>
      <c r="AI2" s="27"/>
      <c r="AJ2" s="27"/>
      <c r="AK2" s="27"/>
      <c r="AL2" s="30"/>
      <c r="AM2" s="30"/>
      <c r="AN2" s="30"/>
      <c r="AO2" s="27"/>
      <c r="AP2" s="27"/>
      <c r="AQ2" s="27"/>
      <c r="AR2" s="27"/>
      <c r="AS2" s="27"/>
      <c r="AT2" s="23"/>
      <c r="AU2" s="27"/>
      <c r="AV2" s="27"/>
      <c r="AW2" s="27"/>
      <c r="AX2" s="23"/>
      <c r="AY2" s="23"/>
      <c r="AZ2" s="23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</row>
    <row r="3" spans="2:86" ht="18.75" customHeight="1">
      <c r="B3" s="26" t="s">
        <v>43</v>
      </c>
      <c r="C3" s="26"/>
      <c r="D3" s="37" t="s">
        <v>88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</row>
    <row r="4" spans="2:86" ht="18.75" customHeight="1">
      <c r="B4" s="26" t="s">
        <v>44</v>
      </c>
      <c r="C4" s="26"/>
      <c r="D4" s="26" t="s">
        <v>150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</row>
    <row r="5" spans="2:86" ht="18.75" customHeight="1">
      <c r="B5" s="26" t="s">
        <v>45</v>
      </c>
      <c r="C5" s="26"/>
      <c r="D5" s="26" t="s">
        <v>72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</row>
    <row r="6" spans="2:86" ht="18.75" customHeight="1">
      <c r="B6" s="26"/>
      <c r="C6" s="26"/>
      <c r="D6" s="26" t="s">
        <v>73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</row>
    <row r="7" spans="2:86" ht="18.75" customHeight="1"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</row>
    <row r="8" spans="2:86" ht="18.75" customHeight="1" thickBot="1">
      <c r="B8" s="26"/>
      <c r="C8" s="26"/>
      <c r="D8" s="26" t="s">
        <v>81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0" t="s">
        <v>140</v>
      </c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</row>
    <row r="9" spans="2:75" ht="36.75" customHeight="1" thickBot="1">
      <c r="B9" s="26"/>
      <c r="C9" s="263" t="s">
        <v>84</v>
      </c>
      <c r="D9" s="264"/>
      <c r="E9" s="264"/>
      <c r="F9" s="265" t="str">
        <f>C10</f>
        <v>能登川</v>
      </c>
      <c r="G9" s="265"/>
      <c r="H9" s="265"/>
      <c r="I9" s="266" t="str">
        <f>C11</f>
        <v>桐原東</v>
      </c>
      <c r="J9" s="266"/>
      <c r="K9" s="266"/>
      <c r="L9" s="266" t="str">
        <f>C12</f>
        <v>中主</v>
      </c>
      <c r="M9" s="266"/>
      <c r="N9" s="266"/>
      <c r="O9" s="266" t="str">
        <f>C13</f>
        <v>金城</v>
      </c>
      <c r="P9" s="266"/>
      <c r="Q9" s="266"/>
      <c r="R9" s="247" t="str">
        <f>C14</f>
        <v>日野</v>
      </c>
      <c r="S9" s="247"/>
      <c r="T9" s="247"/>
      <c r="U9" s="247" t="str">
        <f>C15</f>
        <v>多賀</v>
      </c>
      <c r="V9" s="247"/>
      <c r="W9" s="247"/>
      <c r="X9" s="248" t="s">
        <v>39</v>
      </c>
      <c r="Y9" s="248"/>
      <c r="Z9" s="248"/>
      <c r="AA9" s="249" t="s">
        <v>46</v>
      </c>
      <c r="AB9" s="249"/>
      <c r="AC9" s="249"/>
      <c r="AD9" s="249" t="s">
        <v>47</v>
      </c>
      <c r="AE9" s="249"/>
      <c r="AF9" s="249"/>
      <c r="AG9" s="249" t="s">
        <v>48</v>
      </c>
      <c r="AH9" s="249"/>
      <c r="AI9" s="249"/>
      <c r="AJ9" s="261" t="s">
        <v>11</v>
      </c>
      <c r="AK9" s="261"/>
      <c r="AL9" s="262"/>
      <c r="AM9" s="26"/>
      <c r="AN9" s="26"/>
      <c r="AO9" s="31"/>
      <c r="AP9" s="31"/>
      <c r="AQ9" s="31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</row>
    <row r="10" spans="2:75" ht="36.75" customHeight="1" thickTop="1">
      <c r="B10" s="26"/>
      <c r="C10" s="253" t="s">
        <v>59</v>
      </c>
      <c r="D10" s="254"/>
      <c r="E10" s="254"/>
      <c r="F10" s="250"/>
      <c r="G10" s="251"/>
      <c r="H10" s="252"/>
      <c r="I10" s="96">
        <v>0</v>
      </c>
      <c r="J10" s="94" t="str">
        <f>IF(I10="","-",IF(I10&gt;K10,"○",IF(I10=K10,"△","●")))</f>
        <v>●</v>
      </c>
      <c r="K10" s="95">
        <v>3</v>
      </c>
      <c r="L10" s="96">
        <v>1</v>
      </c>
      <c r="M10" s="94" t="str">
        <f>IF(L10="","-",IF(L10&gt;N10,"○",IF(L10=N10,"△","●")))</f>
        <v>○</v>
      </c>
      <c r="N10" s="95">
        <v>0</v>
      </c>
      <c r="O10" s="96">
        <v>1</v>
      </c>
      <c r="P10" s="94" t="str">
        <f>IF(O10="","-",IF(O10&gt;Q10,"○",IF(O10=Q10,"△","●")))</f>
        <v>△</v>
      </c>
      <c r="Q10" s="95">
        <v>1</v>
      </c>
      <c r="R10" s="96">
        <v>1</v>
      </c>
      <c r="S10" s="94" t="str">
        <f>IF(R10="","-",IF(R10&gt;T10,"○",IF(R10=T10,"△","●")))</f>
        <v>●</v>
      </c>
      <c r="T10" s="94">
        <v>4</v>
      </c>
      <c r="U10" s="96">
        <v>2</v>
      </c>
      <c r="V10" s="94" t="str">
        <f>IF(U10="","-",IF(U10&gt;W10,"○",IF(U10=W10,"△","●")))</f>
        <v>○</v>
      </c>
      <c r="W10" s="94">
        <v>0</v>
      </c>
      <c r="X10" s="255">
        <f aca="true" t="shared" si="0" ref="X10:X15">COUNTIF(F10:W10,"○")*3+COUNTIF(F10:W10,"△")</f>
        <v>7</v>
      </c>
      <c r="Y10" s="256"/>
      <c r="Z10" s="257"/>
      <c r="AA10" s="258">
        <f aca="true" t="shared" si="1" ref="AA10:AA15">F10+I10+L10+O10+R10+U10</f>
        <v>5</v>
      </c>
      <c r="AB10" s="256"/>
      <c r="AC10" s="257"/>
      <c r="AD10" s="258">
        <f aca="true" t="shared" si="2" ref="AD10:AD15">H10+K10+N10+Q10+T10+W10</f>
        <v>8</v>
      </c>
      <c r="AE10" s="256"/>
      <c r="AF10" s="257"/>
      <c r="AG10" s="258">
        <f aca="true" t="shared" si="3" ref="AG10:AG15">AA10-AD10</f>
        <v>-3</v>
      </c>
      <c r="AH10" s="256"/>
      <c r="AI10" s="257"/>
      <c r="AJ10" s="258">
        <v>4</v>
      </c>
      <c r="AK10" s="256"/>
      <c r="AL10" s="259"/>
      <c r="AM10" s="26"/>
      <c r="AN10" s="26"/>
      <c r="AO10" s="31"/>
      <c r="AP10" s="31"/>
      <c r="AQ10" s="31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</row>
    <row r="11" spans="2:75" ht="36.75" customHeight="1">
      <c r="B11" s="26"/>
      <c r="C11" s="237" t="s">
        <v>104</v>
      </c>
      <c r="D11" s="238"/>
      <c r="E11" s="238"/>
      <c r="F11" s="97">
        <v>3</v>
      </c>
      <c r="G11" s="93" t="str">
        <f>IF(F11="","-",IF(F11&gt;H11,"○",IF(F11=H11,"△","●")))</f>
        <v>○</v>
      </c>
      <c r="H11" s="98">
        <v>0</v>
      </c>
      <c r="I11" s="272"/>
      <c r="J11" s="273"/>
      <c r="K11" s="274"/>
      <c r="L11" s="99">
        <v>5</v>
      </c>
      <c r="M11" s="93" t="str">
        <f>IF(L11="","-",IF(L11&gt;N11,"○",IF(L11=N11,"△","●")))</f>
        <v>○</v>
      </c>
      <c r="N11" s="98">
        <v>0</v>
      </c>
      <c r="O11" s="99">
        <v>0</v>
      </c>
      <c r="P11" s="93" t="str">
        <f>IF(O11="","-",IF(O11&gt;Q11,"○",IF(O11=Q11,"△","●")))</f>
        <v>△</v>
      </c>
      <c r="Q11" s="98">
        <v>0</v>
      </c>
      <c r="R11" s="99">
        <v>1</v>
      </c>
      <c r="S11" s="93" t="str">
        <f>IF(R11="","-",IF(R11&gt;T11,"○",IF(R11=T11,"△","●")))</f>
        <v>○</v>
      </c>
      <c r="T11" s="93">
        <v>0</v>
      </c>
      <c r="U11" s="99">
        <v>2</v>
      </c>
      <c r="V11" s="93" t="str">
        <f>IF(U11="","-",IF(U11&gt;W11,"○",IF(U11=W11,"△","●")))</f>
        <v>○</v>
      </c>
      <c r="W11" s="93">
        <v>1</v>
      </c>
      <c r="X11" s="239">
        <f t="shared" si="0"/>
        <v>13</v>
      </c>
      <c r="Y11" s="240"/>
      <c r="Z11" s="241"/>
      <c r="AA11" s="242">
        <f t="shared" si="1"/>
        <v>11</v>
      </c>
      <c r="AB11" s="243"/>
      <c r="AC11" s="244"/>
      <c r="AD11" s="242">
        <f t="shared" si="2"/>
        <v>1</v>
      </c>
      <c r="AE11" s="243"/>
      <c r="AF11" s="244"/>
      <c r="AG11" s="243">
        <f t="shared" si="3"/>
        <v>10</v>
      </c>
      <c r="AH11" s="243"/>
      <c r="AI11" s="244"/>
      <c r="AJ11" s="245">
        <v>1</v>
      </c>
      <c r="AK11" s="240"/>
      <c r="AL11" s="246"/>
      <c r="AM11" s="26"/>
      <c r="AN11" s="26"/>
      <c r="AO11" s="31"/>
      <c r="AP11" s="31"/>
      <c r="AQ11" s="31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</row>
    <row r="12" spans="2:75" ht="36.75" customHeight="1">
      <c r="B12" s="26"/>
      <c r="C12" s="237" t="s">
        <v>105</v>
      </c>
      <c r="D12" s="238"/>
      <c r="E12" s="238"/>
      <c r="F12" s="97">
        <v>0</v>
      </c>
      <c r="G12" s="93" t="str">
        <f>IF(F12="","-",IF(F12&gt;H12,"○",IF(F12=H12,"△","●")))</f>
        <v>●</v>
      </c>
      <c r="H12" s="98">
        <v>1</v>
      </c>
      <c r="I12" s="99">
        <v>0</v>
      </c>
      <c r="J12" s="93" t="str">
        <f>IF(I12="","-",IF(I12&gt;K12,"○",IF(I12=K12,"△","●")))</f>
        <v>●</v>
      </c>
      <c r="K12" s="98">
        <v>5</v>
      </c>
      <c r="L12" s="272"/>
      <c r="M12" s="273"/>
      <c r="N12" s="274"/>
      <c r="O12" s="99">
        <v>0</v>
      </c>
      <c r="P12" s="93" t="str">
        <f>IF(O12="","-",IF(O12&gt;Q12,"○",IF(O12=Q12,"△","●")))</f>
        <v>●</v>
      </c>
      <c r="Q12" s="98">
        <v>4</v>
      </c>
      <c r="R12" s="99">
        <v>0</v>
      </c>
      <c r="S12" s="93" t="str">
        <f>IF(R12="","-",IF(R12&gt;T12,"○",IF(R12=T12,"△","●")))</f>
        <v>●</v>
      </c>
      <c r="T12" s="93">
        <v>5</v>
      </c>
      <c r="U12" s="99">
        <v>3</v>
      </c>
      <c r="V12" s="93" t="str">
        <f>IF(U12="","-",IF(U12&gt;W12,"○",IF(U12=W12,"△","●")))</f>
        <v>○</v>
      </c>
      <c r="W12" s="93">
        <v>0</v>
      </c>
      <c r="X12" s="239">
        <f t="shared" si="0"/>
        <v>3</v>
      </c>
      <c r="Y12" s="240"/>
      <c r="Z12" s="241"/>
      <c r="AA12" s="242">
        <f t="shared" si="1"/>
        <v>3</v>
      </c>
      <c r="AB12" s="243"/>
      <c r="AC12" s="244"/>
      <c r="AD12" s="242">
        <f t="shared" si="2"/>
        <v>15</v>
      </c>
      <c r="AE12" s="243"/>
      <c r="AF12" s="244"/>
      <c r="AG12" s="243">
        <f t="shared" si="3"/>
        <v>-12</v>
      </c>
      <c r="AH12" s="243"/>
      <c r="AI12" s="244"/>
      <c r="AJ12" s="245">
        <v>5</v>
      </c>
      <c r="AK12" s="240"/>
      <c r="AL12" s="246"/>
      <c r="AM12" s="26"/>
      <c r="AN12" s="26"/>
      <c r="AO12" s="31"/>
      <c r="AP12" s="31"/>
      <c r="AQ12" s="31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</row>
    <row r="13" spans="2:75" ht="36.75" customHeight="1">
      <c r="B13" s="26" t="s">
        <v>75</v>
      </c>
      <c r="C13" s="237" t="s">
        <v>83</v>
      </c>
      <c r="D13" s="238"/>
      <c r="E13" s="238"/>
      <c r="F13" s="97">
        <v>1</v>
      </c>
      <c r="G13" s="93" t="str">
        <f>IF(F13="","-",IF(F13&gt;H13,"○",IF(F13=H13,"△","●")))</f>
        <v>△</v>
      </c>
      <c r="H13" s="98">
        <v>1</v>
      </c>
      <c r="I13" s="99">
        <v>0</v>
      </c>
      <c r="J13" s="93" t="str">
        <f>IF(I13="","-",IF(I13&gt;K13,"○",IF(I13=K13,"△","●")))</f>
        <v>△</v>
      </c>
      <c r="K13" s="98">
        <v>0</v>
      </c>
      <c r="L13" s="99">
        <v>4</v>
      </c>
      <c r="M13" s="93" t="str">
        <f>IF(L13="","-",IF(L13&gt;N13,"○",IF(L13=N13,"△","●")))</f>
        <v>○</v>
      </c>
      <c r="N13" s="98">
        <v>0</v>
      </c>
      <c r="O13" s="272"/>
      <c r="P13" s="273"/>
      <c r="Q13" s="274"/>
      <c r="R13" s="99">
        <v>2</v>
      </c>
      <c r="S13" s="93" t="str">
        <f>IF(R13="","-",IF(R13&gt;T13,"○",IF(R13=T13,"△","●")))</f>
        <v>○</v>
      </c>
      <c r="T13" s="93">
        <v>1</v>
      </c>
      <c r="U13" s="99">
        <v>4</v>
      </c>
      <c r="V13" s="93" t="str">
        <f>IF(U13="","-",IF(U13&gt;W13,"○",IF(U13=W13,"△","●")))</f>
        <v>○</v>
      </c>
      <c r="W13" s="93">
        <v>0</v>
      </c>
      <c r="X13" s="239">
        <f t="shared" si="0"/>
        <v>11</v>
      </c>
      <c r="Y13" s="240"/>
      <c r="Z13" s="241"/>
      <c r="AA13" s="242">
        <f t="shared" si="1"/>
        <v>11</v>
      </c>
      <c r="AB13" s="243"/>
      <c r="AC13" s="244"/>
      <c r="AD13" s="242">
        <f t="shared" si="2"/>
        <v>2</v>
      </c>
      <c r="AE13" s="243"/>
      <c r="AF13" s="244"/>
      <c r="AG13" s="243">
        <f t="shared" si="3"/>
        <v>9</v>
      </c>
      <c r="AH13" s="243"/>
      <c r="AI13" s="244"/>
      <c r="AJ13" s="245">
        <v>2</v>
      </c>
      <c r="AK13" s="240"/>
      <c r="AL13" s="246"/>
      <c r="AM13" s="26"/>
      <c r="AN13" s="26"/>
      <c r="AO13" s="31"/>
      <c r="AP13" s="31"/>
      <c r="AQ13" s="31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</row>
    <row r="14" spans="2:75" ht="36.75" customHeight="1">
      <c r="B14" s="26" t="s">
        <v>75</v>
      </c>
      <c r="C14" s="237" t="s">
        <v>90</v>
      </c>
      <c r="D14" s="238"/>
      <c r="E14" s="238"/>
      <c r="F14" s="97">
        <v>4</v>
      </c>
      <c r="G14" s="93" t="str">
        <f>IF(F14="","-",IF(F14&gt;H14,"○",IF(F14=H14,"△","●")))</f>
        <v>○</v>
      </c>
      <c r="H14" s="98">
        <v>1</v>
      </c>
      <c r="I14" s="99">
        <v>0</v>
      </c>
      <c r="J14" s="93" t="str">
        <f>IF(I14="","-",IF(I14&gt;K14,"○",IF(I14=K14,"△","●")))</f>
        <v>●</v>
      </c>
      <c r="K14" s="98">
        <v>1</v>
      </c>
      <c r="L14" s="99">
        <v>5</v>
      </c>
      <c r="M14" s="93" t="str">
        <f>IF(L14="","-",IF(L14&gt;N14,"○",IF(L14=N14,"△","●")))</f>
        <v>○</v>
      </c>
      <c r="N14" s="98">
        <v>0</v>
      </c>
      <c r="O14" s="99">
        <v>1</v>
      </c>
      <c r="P14" s="93" t="str">
        <f>IF(O14="","-",IF(O14&gt;Q14,"○",IF(O14=Q14,"△","●")))</f>
        <v>●</v>
      </c>
      <c r="Q14" s="98">
        <v>2</v>
      </c>
      <c r="R14" s="272"/>
      <c r="S14" s="273"/>
      <c r="T14" s="274"/>
      <c r="U14" s="99">
        <v>7</v>
      </c>
      <c r="V14" s="93" t="str">
        <f>IF(U14="","-",IF(U14&gt;W14,"○",IF(U14=W14,"△","●")))</f>
        <v>○</v>
      </c>
      <c r="W14" s="93">
        <v>0</v>
      </c>
      <c r="X14" s="239">
        <f t="shared" si="0"/>
        <v>9</v>
      </c>
      <c r="Y14" s="240"/>
      <c r="Z14" s="241"/>
      <c r="AA14" s="242">
        <f t="shared" si="1"/>
        <v>17</v>
      </c>
      <c r="AB14" s="243"/>
      <c r="AC14" s="244"/>
      <c r="AD14" s="242">
        <f t="shared" si="2"/>
        <v>4</v>
      </c>
      <c r="AE14" s="243"/>
      <c r="AF14" s="244"/>
      <c r="AG14" s="243">
        <f t="shared" si="3"/>
        <v>13</v>
      </c>
      <c r="AH14" s="243"/>
      <c r="AI14" s="244"/>
      <c r="AJ14" s="245">
        <v>3</v>
      </c>
      <c r="AK14" s="240"/>
      <c r="AL14" s="246"/>
      <c r="AM14" s="26"/>
      <c r="AN14" s="26"/>
      <c r="AO14" s="31"/>
      <c r="AP14" s="31"/>
      <c r="AQ14" s="31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</row>
    <row r="15" spans="2:75" ht="36.75" customHeight="1" thickBot="1">
      <c r="B15" s="26"/>
      <c r="C15" s="227" t="s">
        <v>74</v>
      </c>
      <c r="D15" s="228"/>
      <c r="E15" s="228"/>
      <c r="F15" s="100">
        <v>0</v>
      </c>
      <c r="G15" s="101" t="str">
        <f>IF(F15="","-",IF(F15&gt;H15,"○",IF(F15=H15,"△","●")))</f>
        <v>●</v>
      </c>
      <c r="H15" s="102">
        <v>2</v>
      </c>
      <c r="I15" s="114">
        <v>1</v>
      </c>
      <c r="J15" s="101" t="str">
        <f>IF(I15="","-",IF(I15&gt;K15,"○",IF(I15=K15,"△","●")))</f>
        <v>●</v>
      </c>
      <c r="K15" s="102">
        <v>2</v>
      </c>
      <c r="L15" s="114">
        <v>0</v>
      </c>
      <c r="M15" s="101" t="str">
        <f>IF(L15="","-",IF(L15&gt;N15,"○",IF(L15=N15,"△","●")))</f>
        <v>●</v>
      </c>
      <c r="N15" s="102">
        <v>3</v>
      </c>
      <c r="O15" s="114">
        <v>0</v>
      </c>
      <c r="P15" s="101" t="str">
        <f>IF(O15="","-",IF(O15&gt;Q15,"○",IF(O15=Q15,"△","●")))</f>
        <v>●</v>
      </c>
      <c r="Q15" s="102">
        <v>4</v>
      </c>
      <c r="R15" s="114">
        <v>0</v>
      </c>
      <c r="S15" s="101" t="str">
        <f>IF(R15="","-",IF(R15&gt;T15,"○",IF(R15=T15,"△","●")))</f>
        <v>●</v>
      </c>
      <c r="T15" s="101">
        <v>7</v>
      </c>
      <c r="U15" s="269"/>
      <c r="V15" s="270"/>
      <c r="W15" s="271"/>
      <c r="X15" s="229">
        <f t="shared" si="0"/>
        <v>0</v>
      </c>
      <c r="Y15" s="230"/>
      <c r="Z15" s="231"/>
      <c r="AA15" s="232">
        <f t="shared" si="1"/>
        <v>1</v>
      </c>
      <c r="AB15" s="230"/>
      <c r="AC15" s="231"/>
      <c r="AD15" s="232">
        <f t="shared" si="2"/>
        <v>18</v>
      </c>
      <c r="AE15" s="230"/>
      <c r="AF15" s="231"/>
      <c r="AG15" s="230">
        <f t="shared" si="3"/>
        <v>-17</v>
      </c>
      <c r="AH15" s="230"/>
      <c r="AI15" s="231"/>
      <c r="AJ15" s="232">
        <v>6</v>
      </c>
      <c r="AK15" s="230"/>
      <c r="AL15" s="233"/>
      <c r="AM15" s="26"/>
      <c r="AN15" s="26"/>
      <c r="AO15" s="31"/>
      <c r="AP15" s="31"/>
      <c r="AQ15" s="31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</row>
    <row r="16" spans="3:96" s="36" customFormat="1" ht="36.75" customHeight="1" thickBot="1">
      <c r="C16" s="34" t="s">
        <v>76</v>
      </c>
      <c r="D16" s="32"/>
      <c r="E16" s="32"/>
      <c r="F16" s="33"/>
      <c r="G16" s="34" t="s">
        <v>97</v>
      </c>
      <c r="H16" s="33"/>
      <c r="I16" s="34"/>
      <c r="J16" s="34"/>
      <c r="K16" s="34"/>
      <c r="L16" s="34"/>
      <c r="M16" s="34"/>
      <c r="N16" s="34"/>
      <c r="O16" s="34"/>
      <c r="P16" s="34"/>
      <c r="Q16" s="34"/>
      <c r="R16" s="32" t="s">
        <v>60</v>
      </c>
      <c r="S16" s="34"/>
      <c r="T16" s="34"/>
      <c r="U16" s="34"/>
      <c r="V16" s="34" t="s">
        <v>138</v>
      </c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</row>
    <row r="17" spans="3:48" s="70" customFormat="1" ht="28.5" customHeight="1">
      <c r="C17" s="224" t="s">
        <v>49</v>
      </c>
      <c r="D17" s="225"/>
      <c r="E17" s="225"/>
      <c r="F17" s="225"/>
      <c r="G17" s="225"/>
      <c r="H17" s="225" t="s">
        <v>106</v>
      </c>
      <c r="I17" s="225"/>
      <c r="J17" s="225"/>
      <c r="K17" s="225"/>
      <c r="L17" s="225"/>
      <c r="M17" s="225"/>
      <c r="N17" s="225"/>
      <c r="O17" s="225"/>
      <c r="P17" s="226"/>
      <c r="R17" s="224" t="s">
        <v>49</v>
      </c>
      <c r="S17" s="225"/>
      <c r="T17" s="225"/>
      <c r="U17" s="225"/>
      <c r="V17" s="225"/>
      <c r="W17" s="225" t="s">
        <v>147</v>
      </c>
      <c r="X17" s="225"/>
      <c r="Y17" s="225"/>
      <c r="Z17" s="225"/>
      <c r="AA17" s="225"/>
      <c r="AB17" s="225"/>
      <c r="AC17" s="225"/>
      <c r="AD17" s="225"/>
      <c r="AE17" s="226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</row>
    <row r="18" spans="3:53" s="70" customFormat="1" ht="28.5" customHeight="1">
      <c r="C18" s="214" t="s">
        <v>50</v>
      </c>
      <c r="D18" s="215"/>
      <c r="E18" s="215"/>
      <c r="F18" s="215"/>
      <c r="G18" s="215"/>
      <c r="H18" s="216" t="s">
        <v>107</v>
      </c>
      <c r="I18" s="217"/>
      <c r="J18" s="217"/>
      <c r="K18" s="217"/>
      <c r="L18" s="217"/>
      <c r="M18" s="217"/>
      <c r="N18" s="217"/>
      <c r="O18" s="217"/>
      <c r="P18" s="218"/>
      <c r="R18" s="219" t="s">
        <v>50</v>
      </c>
      <c r="S18" s="220"/>
      <c r="T18" s="220"/>
      <c r="U18" s="220"/>
      <c r="V18" s="220"/>
      <c r="W18" s="221" t="s">
        <v>143</v>
      </c>
      <c r="X18" s="222"/>
      <c r="Y18" s="222"/>
      <c r="Z18" s="222"/>
      <c r="AA18" s="222"/>
      <c r="AB18" s="222"/>
      <c r="AC18" s="222"/>
      <c r="AD18" s="222"/>
      <c r="AE18" s="223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40"/>
      <c r="AT18" s="140"/>
      <c r="AU18" s="140"/>
      <c r="AV18" s="140"/>
      <c r="AW18" s="267"/>
      <c r="AX18" s="267"/>
      <c r="AY18" s="267"/>
      <c r="AZ18" s="267"/>
      <c r="BA18" s="57"/>
    </row>
    <row r="19" spans="3:52" s="57" customFormat="1" ht="36.75" customHeight="1" thickBot="1">
      <c r="C19" s="210" t="s">
        <v>51</v>
      </c>
      <c r="D19" s="211"/>
      <c r="E19" s="211"/>
      <c r="F19" s="211"/>
      <c r="G19" s="211"/>
      <c r="H19" s="211" t="s">
        <v>18</v>
      </c>
      <c r="I19" s="211"/>
      <c r="J19" s="211"/>
      <c r="K19" s="211"/>
      <c r="L19" s="211"/>
      <c r="M19" s="211" t="s">
        <v>56</v>
      </c>
      <c r="N19" s="211"/>
      <c r="O19" s="211" t="s">
        <v>58</v>
      </c>
      <c r="P19" s="212"/>
      <c r="R19" s="213" t="s">
        <v>51</v>
      </c>
      <c r="S19" s="208"/>
      <c r="T19" s="208"/>
      <c r="U19" s="208"/>
      <c r="V19" s="208"/>
      <c r="W19" s="208" t="s">
        <v>18</v>
      </c>
      <c r="X19" s="208"/>
      <c r="Y19" s="208"/>
      <c r="Z19" s="208"/>
      <c r="AA19" s="208"/>
      <c r="AB19" s="208" t="s">
        <v>56</v>
      </c>
      <c r="AC19" s="208"/>
      <c r="AD19" s="208" t="s">
        <v>58</v>
      </c>
      <c r="AE19" s="209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268"/>
      <c r="AT19" s="268"/>
      <c r="AU19" s="268"/>
      <c r="AV19" s="268"/>
      <c r="AW19" s="267"/>
      <c r="AX19" s="267"/>
      <c r="AY19" s="267"/>
      <c r="AZ19" s="267"/>
    </row>
    <row r="20" spans="3:52" s="57" customFormat="1" ht="36.75" customHeight="1" thickTop="1">
      <c r="C20" s="205">
        <v>1</v>
      </c>
      <c r="D20" s="206"/>
      <c r="E20" s="207">
        <v>0.3958333333333333</v>
      </c>
      <c r="F20" s="207"/>
      <c r="G20" s="207"/>
      <c r="H20" s="202" t="str">
        <f>C10</f>
        <v>能登川</v>
      </c>
      <c r="I20" s="202"/>
      <c r="J20" s="108" t="s">
        <v>20</v>
      </c>
      <c r="K20" s="202" t="str">
        <f>C12</f>
        <v>中主</v>
      </c>
      <c r="L20" s="202"/>
      <c r="M20" s="203" t="str">
        <f>C11</f>
        <v>桐原東</v>
      </c>
      <c r="N20" s="203"/>
      <c r="O20" s="203" t="str">
        <f>C14</f>
        <v>日野</v>
      </c>
      <c r="P20" s="204"/>
      <c r="R20" s="205">
        <v>1</v>
      </c>
      <c r="S20" s="206"/>
      <c r="T20" s="207">
        <v>0.3958333333333333</v>
      </c>
      <c r="U20" s="207"/>
      <c r="V20" s="207"/>
      <c r="W20" s="202" t="str">
        <f>C14</f>
        <v>日野</v>
      </c>
      <c r="X20" s="202"/>
      <c r="Y20" s="108" t="s">
        <v>20</v>
      </c>
      <c r="Z20" s="202" t="str">
        <f>C13</f>
        <v>金城</v>
      </c>
      <c r="AA20" s="202"/>
      <c r="AB20" s="203" t="str">
        <f>C11</f>
        <v>桐原東</v>
      </c>
      <c r="AC20" s="203"/>
      <c r="AD20" s="203" t="str">
        <f>C10</f>
        <v>能登川</v>
      </c>
      <c r="AE20" s="204"/>
      <c r="AG20" s="110"/>
      <c r="AH20" s="110"/>
      <c r="AI20" s="111"/>
      <c r="AJ20" s="111"/>
      <c r="AK20" s="111"/>
      <c r="AL20" s="109"/>
      <c r="AM20" s="109"/>
      <c r="AN20" s="109"/>
      <c r="AO20" s="109"/>
      <c r="AP20" s="109"/>
      <c r="AQ20" s="109"/>
      <c r="AR20" s="109"/>
      <c r="AS20" s="268"/>
      <c r="AT20" s="268"/>
      <c r="AU20" s="268"/>
      <c r="AV20" s="268"/>
      <c r="AW20" s="267"/>
      <c r="AX20" s="267"/>
      <c r="AY20" s="267"/>
      <c r="AZ20" s="267"/>
    </row>
    <row r="21" spans="3:52" s="57" customFormat="1" ht="36.75" customHeight="1">
      <c r="C21" s="191">
        <v>2</v>
      </c>
      <c r="D21" s="192"/>
      <c r="E21" s="201">
        <v>0.4236111111111111</v>
      </c>
      <c r="F21" s="201"/>
      <c r="G21" s="201"/>
      <c r="H21" s="198" t="str">
        <f>C11</f>
        <v>桐原東</v>
      </c>
      <c r="I21" s="198"/>
      <c r="J21" s="106" t="s">
        <v>20</v>
      </c>
      <c r="K21" s="198" t="str">
        <f>C14</f>
        <v>日野</v>
      </c>
      <c r="L21" s="198"/>
      <c r="M21" s="199" t="str">
        <f>C10</f>
        <v>能登川</v>
      </c>
      <c r="N21" s="199"/>
      <c r="O21" s="199" t="str">
        <f>C12</f>
        <v>中主</v>
      </c>
      <c r="P21" s="200"/>
      <c r="R21" s="191">
        <v>2</v>
      </c>
      <c r="S21" s="192"/>
      <c r="T21" s="201">
        <v>0.4236111111111111</v>
      </c>
      <c r="U21" s="201"/>
      <c r="V21" s="201"/>
      <c r="W21" s="198" t="str">
        <f>C12</f>
        <v>中主</v>
      </c>
      <c r="X21" s="198"/>
      <c r="Y21" s="106" t="s">
        <v>20</v>
      </c>
      <c r="Z21" s="198" t="str">
        <f>C15</f>
        <v>多賀</v>
      </c>
      <c r="AA21" s="198"/>
      <c r="AB21" s="199" t="str">
        <f>C14</f>
        <v>日野</v>
      </c>
      <c r="AC21" s="199"/>
      <c r="AD21" s="199" t="str">
        <f>C13</f>
        <v>金城</v>
      </c>
      <c r="AE21" s="200"/>
      <c r="AG21" s="110"/>
      <c r="AH21" s="110"/>
      <c r="AI21" s="111"/>
      <c r="AJ21" s="111"/>
      <c r="AK21" s="111"/>
      <c r="AL21" s="109"/>
      <c r="AM21" s="109"/>
      <c r="AN21" s="109"/>
      <c r="AO21" s="109"/>
      <c r="AP21" s="109"/>
      <c r="AQ21" s="109"/>
      <c r="AR21" s="109"/>
      <c r="AS21" s="268"/>
      <c r="AT21" s="268"/>
      <c r="AU21" s="268"/>
      <c r="AV21" s="268"/>
      <c r="AW21" s="267"/>
      <c r="AX21" s="267"/>
      <c r="AY21" s="267"/>
      <c r="AZ21" s="267"/>
    </row>
    <row r="22" spans="3:52" s="57" customFormat="1" ht="36.75" customHeight="1">
      <c r="C22" s="191">
        <v>3</v>
      </c>
      <c r="D22" s="192"/>
      <c r="E22" s="201">
        <v>0.4513888888888889</v>
      </c>
      <c r="F22" s="201"/>
      <c r="G22" s="201"/>
      <c r="H22" s="198" t="str">
        <f>C13</f>
        <v>金城</v>
      </c>
      <c r="I22" s="198"/>
      <c r="J22" s="106" t="s">
        <v>20</v>
      </c>
      <c r="K22" s="198" t="str">
        <f>C15</f>
        <v>多賀</v>
      </c>
      <c r="L22" s="198"/>
      <c r="M22" s="199" t="str">
        <f>C11</f>
        <v>桐原東</v>
      </c>
      <c r="N22" s="199"/>
      <c r="O22" s="199" t="str">
        <f>C14</f>
        <v>日野</v>
      </c>
      <c r="P22" s="200"/>
      <c r="R22" s="191">
        <v>3</v>
      </c>
      <c r="S22" s="192"/>
      <c r="T22" s="201">
        <v>0.4513888888888889</v>
      </c>
      <c r="U22" s="201"/>
      <c r="V22" s="201"/>
      <c r="W22" s="198" t="str">
        <f>C11</f>
        <v>桐原東</v>
      </c>
      <c r="X22" s="198"/>
      <c r="Y22" s="106" t="s">
        <v>20</v>
      </c>
      <c r="Z22" s="198" t="str">
        <f>C13</f>
        <v>金城</v>
      </c>
      <c r="AA22" s="198"/>
      <c r="AB22" s="199" t="str">
        <f>W23</f>
        <v>能登川</v>
      </c>
      <c r="AC22" s="199"/>
      <c r="AD22" s="199" t="str">
        <f>Z23</f>
        <v>多賀</v>
      </c>
      <c r="AE22" s="200"/>
      <c r="AG22" s="110"/>
      <c r="AH22" s="110"/>
      <c r="AI22" s="111"/>
      <c r="AJ22" s="111"/>
      <c r="AK22" s="111"/>
      <c r="AL22" s="109"/>
      <c r="AM22" s="109"/>
      <c r="AN22" s="109"/>
      <c r="AO22" s="109"/>
      <c r="AP22" s="109"/>
      <c r="AQ22" s="109"/>
      <c r="AR22" s="109"/>
      <c r="AS22" s="268"/>
      <c r="AT22" s="268"/>
      <c r="AU22" s="268"/>
      <c r="AV22" s="268"/>
      <c r="AW22" s="267"/>
      <c r="AX22" s="267"/>
      <c r="AY22" s="267"/>
      <c r="AZ22" s="267"/>
    </row>
    <row r="23" spans="3:52" s="57" customFormat="1" ht="36.75" customHeight="1">
      <c r="C23" s="191">
        <v>4</v>
      </c>
      <c r="D23" s="192"/>
      <c r="E23" s="201">
        <v>0.4791666666666667</v>
      </c>
      <c r="F23" s="201"/>
      <c r="G23" s="201"/>
      <c r="H23" s="198" t="str">
        <f>C11</f>
        <v>桐原東</v>
      </c>
      <c r="I23" s="198"/>
      <c r="J23" s="106" t="s">
        <v>20</v>
      </c>
      <c r="K23" s="198" t="str">
        <f>C12</f>
        <v>中主</v>
      </c>
      <c r="L23" s="198"/>
      <c r="M23" s="199" t="str">
        <f>C13</f>
        <v>金城</v>
      </c>
      <c r="N23" s="199"/>
      <c r="O23" s="199" t="str">
        <f>C15</f>
        <v>多賀</v>
      </c>
      <c r="P23" s="200"/>
      <c r="R23" s="191">
        <v>4</v>
      </c>
      <c r="S23" s="192"/>
      <c r="T23" s="201">
        <v>0.4791666666666667</v>
      </c>
      <c r="U23" s="201"/>
      <c r="V23" s="201"/>
      <c r="W23" s="198" t="str">
        <f>C10</f>
        <v>能登川</v>
      </c>
      <c r="X23" s="198"/>
      <c r="Y23" s="106" t="s">
        <v>20</v>
      </c>
      <c r="Z23" s="198" t="str">
        <f>C15</f>
        <v>多賀</v>
      </c>
      <c r="AA23" s="198"/>
      <c r="AB23" s="199" t="str">
        <f>Z22</f>
        <v>金城</v>
      </c>
      <c r="AC23" s="199"/>
      <c r="AD23" s="199" t="str">
        <f>W22</f>
        <v>桐原東</v>
      </c>
      <c r="AE23" s="200"/>
      <c r="AG23" s="110"/>
      <c r="AH23" s="110"/>
      <c r="AI23" s="111"/>
      <c r="AJ23" s="111"/>
      <c r="AK23" s="111"/>
      <c r="AL23" s="109"/>
      <c r="AM23" s="109"/>
      <c r="AN23" s="109"/>
      <c r="AO23" s="109"/>
      <c r="AP23" s="109"/>
      <c r="AQ23" s="109"/>
      <c r="AR23" s="109"/>
      <c r="AS23" s="268"/>
      <c r="AT23" s="268"/>
      <c r="AU23" s="268"/>
      <c r="AV23" s="268"/>
      <c r="AW23" s="267"/>
      <c r="AX23" s="267"/>
      <c r="AY23" s="267"/>
      <c r="AZ23" s="267"/>
    </row>
    <row r="24" spans="3:52" s="57" customFormat="1" ht="36.75" customHeight="1">
      <c r="C24" s="191">
        <v>5</v>
      </c>
      <c r="D24" s="192"/>
      <c r="E24" s="201">
        <v>0.5069444444444444</v>
      </c>
      <c r="F24" s="201"/>
      <c r="G24" s="201"/>
      <c r="H24" s="198" t="str">
        <f>C10</f>
        <v>能登川</v>
      </c>
      <c r="I24" s="198"/>
      <c r="J24" s="106" t="s">
        <v>20</v>
      </c>
      <c r="K24" s="198" t="str">
        <f>C14</f>
        <v>日野</v>
      </c>
      <c r="L24" s="198"/>
      <c r="M24" s="199" t="str">
        <f>C12</f>
        <v>中主</v>
      </c>
      <c r="N24" s="199"/>
      <c r="O24" s="199" t="str">
        <f>C11</f>
        <v>桐原東</v>
      </c>
      <c r="P24" s="200"/>
      <c r="R24" s="191">
        <v>5</v>
      </c>
      <c r="S24" s="192"/>
      <c r="T24" s="201">
        <v>0.5069444444444444</v>
      </c>
      <c r="U24" s="201"/>
      <c r="V24" s="201"/>
      <c r="W24" s="198" t="str">
        <f>C12</f>
        <v>中主</v>
      </c>
      <c r="X24" s="198"/>
      <c r="Y24" s="106" t="s">
        <v>20</v>
      </c>
      <c r="Z24" s="198" t="str">
        <f>C14</f>
        <v>日野</v>
      </c>
      <c r="AA24" s="198"/>
      <c r="AB24" s="199" t="str">
        <f>Z23</f>
        <v>多賀</v>
      </c>
      <c r="AC24" s="199"/>
      <c r="AD24" s="199" t="str">
        <f>W23</f>
        <v>能登川</v>
      </c>
      <c r="AE24" s="200"/>
      <c r="AG24" s="110"/>
      <c r="AH24" s="110"/>
      <c r="AI24" s="111"/>
      <c r="AJ24" s="111"/>
      <c r="AK24" s="111"/>
      <c r="AL24" s="109"/>
      <c r="AM24" s="109"/>
      <c r="AN24" s="109"/>
      <c r="AO24" s="109"/>
      <c r="AP24" s="109"/>
      <c r="AQ24" s="109"/>
      <c r="AR24" s="109"/>
      <c r="AS24" s="268"/>
      <c r="AT24" s="268"/>
      <c r="AU24" s="268"/>
      <c r="AV24" s="268"/>
      <c r="AW24" s="267"/>
      <c r="AX24" s="267"/>
      <c r="AY24" s="267"/>
      <c r="AZ24" s="267"/>
    </row>
    <row r="25" spans="3:52" ht="36.75" customHeight="1">
      <c r="C25" s="191">
        <v>6</v>
      </c>
      <c r="D25" s="192"/>
      <c r="E25" s="187">
        <v>0.5347222222222222</v>
      </c>
      <c r="F25" s="187"/>
      <c r="G25" s="187"/>
      <c r="H25" s="198" t="str">
        <f>C13</f>
        <v>金城</v>
      </c>
      <c r="I25" s="198"/>
      <c r="J25" s="106" t="s">
        <v>20</v>
      </c>
      <c r="K25" s="198" t="str">
        <f>C12</f>
        <v>中主</v>
      </c>
      <c r="L25" s="198"/>
      <c r="M25" s="199" t="str">
        <f>C14</f>
        <v>日野</v>
      </c>
      <c r="N25" s="199"/>
      <c r="O25" s="199" t="str">
        <f>C15</f>
        <v>多賀</v>
      </c>
      <c r="P25" s="200"/>
      <c r="Q25" s="41"/>
      <c r="R25" s="191">
        <v>6</v>
      </c>
      <c r="S25" s="192"/>
      <c r="T25" s="187">
        <v>0.5347222222222222</v>
      </c>
      <c r="U25" s="187"/>
      <c r="V25" s="187"/>
      <c r="W25" s="198" t="str">
        <f>C10</f>
        <v>能登川</v>
      </c>
      <c r="X25" s="198"/>
      <c r="Y25" s="106" t="s">
        <v>20</v>
      </c>
      <c r="Z25" s="198" t="str">
        <f>C13</f>
        <v>金城</v>
      </c>
      <c r="AA25" s="198"/>
      <c r="AB25" s="199" t="str">
        <f>W24</f>
        <v>中主</v>
      </c>
      <c r="AC25" s="199"/>
      <c r="AD25" s="199" t="str">
        <f>Z24</f>
        <v>日野</v>
      </c>
      <c r="AE25" s="200"/>
      <c r="AF25" s="41"/>
      <c r="AG25" s="103"/>
      <c r="AH25" s="103"/>
      <c r="AI25" s="104"/>
      <c r="AJ25" s="104"/>
      <c r="AK25" s="104"/>
      <c r="AL25" s="38"/>
      <c r="AM25" s="39"/>
      <c r="AN25" s="39"/>
      <c r="AO25" s="39"/>
      <c r="AP25" s="39"/>
      <c r="AQ25" s="39"/>
      <c r="AR25" s="40"/>
      <c r="AS25" s="268"/>
      <c r="AT25" s="268"/>
      <c r="AU25" s="268"/>
      <c r="AV25" s="268"/>
      <c r="AW25" s="267"/>
      <c r="AX25" s="267"/>
      <c r="AY25" s="267"/>
      <c r="AZ25" s="267"/>
    </row>
    <row r="26" spans="3:52" ht="36.75" customHeight="1" thickBot="1">
      <c r="C26" s="191">
        <v>7</v>
      </c>
      <c r="D26" s="192"/>
      <c r="E26" s="187">
        <v>0.5625</v>
      </c>
      <c r="F26" s="187"/>
      <c r="G26" s="187"/>
      <c r="H26" s="198" t="str">
        <f>C14</f>
        <v>日野</v>
      </c>
      <c r="I26" s="198"/>
      <c r="J26" s="106" t="s">
        <v>20</v>
      </c>
      <c r="K26" s="198" t="str">
        <f>C15</f>
        <v>多賀</v>
      </c>
      <c r="L26" s="198"/>
      <c r="M26" s="199" t="str">
        <f>C12</f>
        <v>中主</v>
      </c>
      <c r="N26" s="199"/>
      <c r="O26" s="199" t="str">
        <f>C13</f>
        <v>金城</v>
      </c>
      <c r="P26" s="200"/>
      <c r="Q26" s="41"/>
      <c r="R26" s="188">
        <v>7</v>
      </c>
      <c r="S26" s="189"/>
      <c r="T26" s="190">
        <v>0.5625</v>
      </c>
      <c r="U26" s="190"/>
      <c r="V26" s="190"/>
      <c r="W26" s="195" t="str">
        <f>C15</f>
        <v>多賀</v>
      </c>
      <c r="X26" s="195"/>
      <c r="Y26" s="107" t="s">
        <v>20</v>
      </c>
      <c r="Z26" s="195" t="str">
        <f>C11</f>
        <v>桐原東</v>
      </c>
      <c r="AA26" s="195"/>
      <c r="AB26" s="196" t="str">
        <f>W23</f>
        <v>能登川</v>
      </c>
      <c r="AC26" s="196"/>
      <c r="AD26" s="196" t="str">
        <f>Z22</f>
        <v>金城</v>
      </c>
      <c r="AE26" s="197"/>
      <c r="AF26" s="41"/>
      <c r="AG26" s="186"/>
      <c r="AH26" s="186"/>
      <c r="AI26" s="193"/>
      <c r="AJ26" s="193"/>
      <c r="AK26" s="193"/>
      <c r="AL26" s="38"/>
      <c r="AM26" s="39"/>
      <c r="AN26" s="39"/>
      <c r="AO26" s="39"/>
      <c r="AP26" s="39"/>
      <c r="AQ26" s="39"/>
      <c r="AR26" s="40"/>
      <c r="AS26" s="109"/>
      <c r="AT26" s="109"/>
      <c r="AU26" s="109"/>
      <c r="AV26" s="109"/>
      <c r="AW26" s="57"/>
      <c r="AX26" s="57"/>
      <c r="AY26" s="57"/>
      <c r="AZ26" s="57"/>
    </row>
    <row r="27" spans="3:48" ht="36.75" customHeight="1" thickBot="1">
      <c r="C27" s="188">
        <v>8</v>
      </c>
      <c r="D27" s="189"/>
      <c r="E27" s="190">
        <v>0.5902777777777778</v>
      </c>
      <c r="F27" s="190"/>
      <c r="G27" s="190"/>
      <c r="H27" s="195" t="str">
        <f>C10</f>
        <v>能登川</v>
      </c>
      <c r="I27" s="195"/>
      <c r="J27" s="107" t="s">
        <v>20</v>
      </c>
      <c r="K27" s="195" t="str">
        <f>C11</f>
        <v>桐原東</v>
      </c>
      <c r="L27" s="195"/>
      <c r="M27" s="196" t="str">
        <f>C15</f>
        <v>多賀</v>
      </c>
      <c r="N27" s="196"/>
      <c r="O27" s="196" t="str">
        <f>C12</f>
        <v>中主</v>
      </c>
      <c r="P27" s="197"/>
      <c r="Q27" s="41"/>
      <c r="R27" s="186"/>
      <c r="S27" s="186"/>
      <c r="T27" s="193"/>
      <c r="U27" s="193"/>
      <c r="V27" s="193"/>
      <c r="W27" s="38"/>
      <c r="X27" s="39"/>
      <c r="Y27" s="39"/>
      <c r="Z27" s="39"/>
      <c r="AA27" s="40"/>
      <c r="AB27" s="185"/>
      <c r="AC27" s="185"/>
      <c r="AD27" s="185"/>
      <c r="AE27" s="185"/>
      <c r="AF27" s="41"/>
      <c r="AG27" s="186"/>
      <c r="AH27" s="186"/>
      <c r="AI27" s="193"/>
      <c r="AJ27" s="193"/>
      <c r="AK27" s="193"/>
      <c r="AL27" s="38"/>
      <c r="AM27" s="39"/>
      <c r="AN27" s="39"/>
      <c r="AO27" s="39"/>
      <c r="AP27" s="39"/>
      <c r="AQ27" s="39"/>
      <c r="AR27" s="40"/>
      <c r="AS27" s="109"/>
      <c r="AT27" s="109"/>
      <c r="AU27" s="109"/>
      <c r="AV27" s="109"/>
    </row>
    <row r="28" ht="25.5" customHeight="1"/>
    <row r="29" spans="3:13" ht="18" customHeight="1">
      <c r="C29" s="184" t="s">
        <v>131</v>
      </c>
      <c r="D29" s="184"/>
      <c r="E29" s="184"/>
      <c r="F29" s="184"/>
      <c r="G29" s="184"/>
      <c r="H29" s="121" t="s">
        <v>99</v>
      </c>
      <c r="I29" s="122"/>
      <c r="J29" s="123"/>
      <c r="K29" s="122"/>
      <c r="L29" s="123"/>
      <c r="M29" s="123"/>
    </row>
    <row r="30" spans="3:13" ht="18" customHeight="1">
      <c r="C30" s="123"/>
      <c r="D30" s="124"/>
      <c r="E30" s="124"/>
      <c r="F30" s="124"/>
      <c r="G30" s="124"/>
      <c r="H30" s="122" t="s">
        <v>100</v>
      </c>
      <c r="I30" s="125"/>
      <c r="J30" s="126"/>
      <c r="K30" s="124"/>
      <c r="L30" s="123"/>
      <c r="M30" s="123"/>
    </row>
    <row r="31" spans="4:11" ht="18" customHeight="1">
      <c r="D31" s="113"/>
      <c r="E31" s="113"/>
      <c r="F31" s="113"/>
      <c r="G31" s="113"/>
      <c r="H31" s="112"/>
      <c r="I31" s="5"/>
      <c r="J31" s="42"/>
      <c r="K31" s="113"/>
    </row>
    <row r="32" spans="3:39" ht="18" customHeight="1"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</row>
    <row r="33" spans="3:39" ht="18" customHeight="1"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</row>
    <row r="34" spans="3:39" ht="18" customHeight="1"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</row>
    <row r="35" spans="3:39" ht="18" customHeight="1"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</row>
    <row r="36" spans="3:39" ht="18" customHeight="1"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</row>
    <row r="37" spans="3:39" ht="18" customHeight="1"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</row>
    <row r="38" spans="3:39" ht="18" customHeight="1"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</row>
    <row r="39" spans="3:39" ht="18" customHeight="1"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</row>
    <row r="40" spans="3:39" ht="18" customHeight="1">
      <c r="C40" s="147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</row>
    <row r="41" spans="3:39" ht="18" customHeight="1"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</row>
    <row r="42" spans="3:39" ht="18" customHeight="1"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</row>
    <row r="43" spans="3:39" ht="18" customHeight="1"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</row>
    <row r="44" spans="3:39" ht="18" customHeight="1"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</row>
    <row r="45" spans="3:39" ht="18" customHeight="1"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</row>
    <row r="46" spans="3:39" ht="18" customHeight="1"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</row>
    <row r="47" spans="3:39" ht="18" customHeight="1"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</row>
    <row r="48" spans="3:39" ht="18" customHeight="1"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</row>
    <row r="49" spans="3:39" ht="18" customHeight="1"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</row>
    <row r="50" spans="3:39" ht="18" customHeight="1"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</row>
    <row r="51" spans="3:39" ht="18" customHeight="1"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</row>
  </sheetData>
  <sheetProtection selectLockedCells="1" selectUnlockedCells="1"/>
  <mergeCells count="192">
    <mergeCell ref="AW24:AX24"/>
    <mergeCell ref="AY24:AZ24"/>
    <mergeCell ref="AW25:AX25"/>
    <mergeCell ref="AY25:AZ25"/>
    <mergeCell ref="AS24:AV24"/>
    <mergeCell ref="AS25:AV25"/>
    <mergeCell ref="AW18:AZ18"/>
    <mergeCell ref="AW19:AX19"/>
    <mergeCell ref="AY19:AZ19"/>
    <mergeCell ref="AW20:AX20"/>
    <mergeCell ref="AY20:AZ20"/>
    <mergeCell ref="AS20:AV20"/>
    <mergeCell ref="AS19:AV19"/>
    <mergeCell ref="AS21:AV21"/>
    <mergeCell ref="AS22:AV22"/>
    <mergeCell ref="AS23:AV23"/>
    <mergeCell ref="AW21:AX21"/>
    <mergeCell ref="AY21:AZ21"/>
    <mergeCell ref="AW22:AX22"/>
    <mergeCell ref="AY22:AZ22"/>
    <mergeCell ref="AW23:AX23"/>
    <mergeCell ref="AY23:AZ23"/>
    <mergeCell ref="X8:AL8"/>
    <mergeCell ref="C9:E9"/>
    <mergeCell ref="F9:H9"/>
    <mergeCell ref="I9:K9"/>
    <mergeCell ref="L9:N9"/>
    <mergeCell ref="O9:Q9"/>
    <mergeCell ref="R9:T9"/>
    <mergeCell ref="U9:W9"/>
    <mergeCell ref="X9:Z9"/>
    <mergeCell ref="AA9:AC9"/>
    <mergeCell ref="AD9:AF9"/>
    <mergeCell ref="AG9:AI9"/>
    <mergeCell ref="AJ9:AL9"/>
    <mergeCell ref="C10:E10"/>
    <mergeCell ref="X10:Z10"/>
    <mergeCell ref="AA10:AC10"/>
    <mergeCell ref="AD10:AF10"/>
    <mergeCell ref="AG10:AI10"/>
    <mergeCell ref="AJ10:AL10"/>
    <mergeCell ref="F10:H10"/>
    <mergeCell ref="C11:E11"/>
    <mergeCell ref="X11:Z11"/>
    <mergeCell ref="AA11:AC11"/>
    <mergeCell ref="AD11:AF11"/>
    <mergeCell ref="AG11:AI11"/>
    <mergeCell ref="AJ11:AL11"/>
    <mergeCell ref="I11:K11"/>
    <mergeCell ref="C12:E12"/>
    <mergeCell ref="X12:Z12"/>
    <mergeCell ref="AA12:AC12"/>
    <mergeCell ref="AD12:AF12"/>
    <mergeCell ref="AG12:AI12"/>
    <mergeCell ref="AJ12:AL12"/>
    <mergeCell ref="L12:N12"/>
    <mergeCell ref="C13:E13"/>
    <mergeCell ref="X13:Z13"/>
    <mergeCell ref="AA13:AC13"/>
    <mergeCell ref="AD13:AF13"/>
    <mergeCell ref="AG13:AI13"/>
    <mergeCell ref="AJ13:AL13"/>
    <mergeCell ref="O13:Q13"/>
    <mergeCell ref="C14:E14"/>
    <mergeCell ref="X14:Z14"/>
    <mergeCell ref="AA14:AC14"/>
    <mergeCell ref="AD14:AF14"/>
    <mergeCell ref="AG14:AI14"/>
    <mergeCell ref="AJ14:AL14"/>
    <mergeCell ref="R14:T14"/>
    <mergeCell ref="C15:E15"/>
    <mergeCell ref="X15:Z15"/>
    <mergeCell ref="AA15:AC15"/>
    <mergeCell ref="AD15:AF15"/>
    <mergeCell ref="AG15:AI15"/>
    <mergeCell ref="AJ15:AL15"/>
    <mergeCell ref="U15:W15"/>
    <mergeCell ref="C17:G17"/>
    <mergeCell ref="H17:P17"/>
    <mergeCell ref="R17:V17"/>
    <mergeCell ref="W17:AE17"/>
    <mergeCell ref="C18:G18"/>
    <mergeCell ref="H18:P18"/>
    <mergeCell ref="R18:V18"/>
    <mergeCell ref="W18:AE18"/>
    <mergeCell ref="C19:G19"/>
    <mergeCell ref="H19:L19"/>
    <mergeCell ref="M19:N19"/>
    <mergeCell ref="O19:P19"/>
    <mergeCell ref="R19:V19"/>
    <mergeCell ref="W19:AA19"/>
    <mergeCell ref="AB19:AC19"/>
    <mergeCell ref="AD19:AE19"/>
    <mergeCell ref="C20:D20"/>
    <mergeCell ref="E20:G20"/>
    <mergeCell ref="H20:I20"/>
    <mergeCell ref="K20:L20"/>
    <mergeCell ref="M20:N20"/>
    <mergeCell ref="O20:P20"/>
    <mergeCell ref="R20:S20"/>
    <mergeCell ref="T20:V20"/>
    <mergeCell ref="W20:X20"/>
    <mergeCell ref="Z20:AA20"/>
    <mergeCell ref="AB20:AC20"/>
    <mergeCell ref="AD20:AE20"/>
    <mergeCell ref="C21:D21"/>
    <mergeCell ref="E21:G21"/>
    <mergeCell ref="H21:I21"/>
    <mergeCell ref="K21:L21"/>
    <mergeCell ref="M21:N21"/>
    <mergeCell ref="O21:P21"/>
    <mergeCell ref="R21:S21"/>
    <mergeCell ref="T21:V21"/>
    <mergeCell ref="W21:X21"/>
    <mergeCell ref="Z21:AA21"/>
    <mergeCell ref="AB21:AC21"/>
    <mergeCell ref="AD21:AE21"/>
    <mergeCell ref="C22:D22"/>
    <mergeCell ref="E22:G22"/>
    <mergeCell ref="H22:I22"/>
    <mergeCell ref="K22:L22"/>
    <mergeCell ref="M22:N22"/>
    <mergeCell ref="O22:P22"/>
    <mergeCell ref="R22:S22"/>
    <mergeCell ref="T22:V22"/>
    <mergeCell ref="W22:X22"/>
    <mergeCell ref="Z22:AA22"/>
    <mergeCell ref="AB22:AC22"/>
    <mergeCell ref="AD22:AE22"/>
    <mergeCell ref="C23:D23"/>
    <mergeCell ref="E23:G23"/>
    <mergeCell ref="H23:I23"/>
    <mergeCell ref="K23:L23"/>
    <mergeCell ref="M23:N23"/>
    <mergeCell ref="O23:P23"/>
    <mergeCell ref="R23:S23"/>
    <mergeCell ref="T23:V23"/>
    <mergeCell ref="W23:X23"/>
    <mergeCell ref="Z23:AA23"/>
    <mergeCell ref="AB23:AC23"/>
    <mergeCell ref="AD23:AE23"/>
    <mergeCell ref="C24:D24"/>
    <mergeCell ref="E24:G24"/>
    <mergeCell ref="H24:I24"/>
    <mergeCell ref="K24:L24"/>
    <mergeCell ref="M24:N24"/>
    <mergeCell ref="O24:P24"/>
    <mergeCell ref="R24:S24"/>
    <mergeCell ref="T24:V24"/>
    <mergeCell ref="W24:X24"/>
    <mergeCell ref="Z24:AA24"/>
    <mergeCell ref="AB24:AC24"/>
    <mergeCell ref="AD24:AE24"/>
    <mergeCell ref="AD25:AE25"/>
    <mergeCell ref="C25:D25"/>
    <mergeCell ref="E25:G25"/>
    <mergeCell ref="H25:I25"/>
    <mergeCell ref="K25:L25"/>
    <mergeCell ref="M25:N25"/>
    <mergeCell ref="O25:P25"/>
    <mergeCell ref="R25:S25"/>
    <mergeCell ref="T25:V25"/>
    <mergeCell ref="W25:X25"/>
    <mergeCell ref="Z25:AA25"/>
    <mergeCell ref="AB25:AC25"/>
    <mergeCell ref="T26:V26"/>
    <mergeCell ref="W26:X26"/>
    <mergeCell ref="Z26:AA26"/>
    <mergeCell ref="AB26:AC26"/>
    <mergeCell ref="AD26:AE26"/>
    <mergeCell ref="C26:D26"/>
    <mergeCell ref="E26:G26"/>
    <mergeCell ref="H26:I26"/>
    <mergeCell ref="K26:L26"/>
    <mergeCell ref="M26:N26"/>
    <mergeCell ref="O26:P26"/>
    <mergeCell ref="AG26:AH26"/>
    <mergeCell ref="AI26:AK26"/>
    <mergeCell ref="C27:D27"/>
    <mergeCell ref="E27:G27"/>
    <mergeCell ref="H27:I27"/>
    <mergeCell ref="K27:L27"/>
    <mergeCell ref="M27:N27"/>
    <mergeCell ref="O27:P27"/>
    <mergeCell ref="AI27:AK27"/>
    <mergeCell ref="R26:S26"/>
    <mergeCell ref="C29:G29"/>
    <mergeCell ref="R27:S27"/>
    <mergeCell ref="T27:V27"/>
    <mergeCell ref="AB27:AC27"/>
    <mergeCell ref="AD27:AE27"/>
    <mergeCell ref="AG27:AH27"/>
  </mergeCells>
  <printOptions/>
  <pageMargins left="0.5465277777777777" right="0.17222222222222222" top="0.27291666666666664" bottom="0.11527777777777778" header="0.5118055555555555" footer="0.5118055555555555"/>
  <pageSetup fitToHeight="1" fitToWidth="1" horizontalDpi="300" verticalDpi="3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P31"/>
  <sheetViews>
    <sheetView zoomScale="75" zoomScaleNormal="75" zoomScalePageLayoutView="0" workbookViewId="0" topLeftCell="A9">
      <selection activeCell="AJ16" sqref="AJ16"/>
    </sheetView>
  </sheetViews>
  <sheetFormatPr defaultColWidth="3.00390625" defaultRowHeight="36.75" customHeight="1"/>
  <cols>
    <col min="1" max="7" width="3.00390625" style="22" customWidth="1"/>
    <col min="8" max="8" width="4.00390625" style="22" bestFit="1" customWidth="1"/>
    <col min="9" max="11" width="3.00390625" style="22" customWidth="1"/>
    <col min="12" max="12" width="4.00390625" style="22" bestFit="1" customWidth="1"/>
    <col min="13" max="14" width="3.00390625" style="22" customWidth="1"/>
    <col min="15" max="15" width="4.125" style="22" bestFit="1" customWidth="1"/>
    <col min="16" max="16" width="3.00390625" style="22" customWidth="1"/>
    <col min="17" max="18" width="4.00390625" style="22" bestFit="1" customWidth="1"/>
    <col min="19" max="22" width="3.00390625" style="22" customWidth="1"/>
    <col min="23" max="23" width="4.125" style="22" bestFit="1" customWidth="1"/>
    <col min="24" max="16384" width="3.00390625" style="22" customWidth="1"/>
  </cols>
  <sheetData>
    <row r="1" spans="2:84" ht="36.75" customHeight="1">
      <c r="B1" s="23"/>
      <c r="C1" s="24"/>
      <c r="D1" s="24"/>
      <c r="E1" s="24"/>
      <c r="F1" s="25" t="s">
        <v>108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</row>
    <row r="2" spans="2:84" ht="36.75" customHeight="1">
      <c r="B2" s="27" t="s">
        <v>40</v>
      </c>
      <c r="C2" s="27"/>
      <c r="D2" s="27"/>
      <c r="E2" s="27"/>
      <c r="F2" s="27"/>
      <c r="G2" s="27"/>
      <c r="H2" s="27" t="s">
        <v>41</v>
      </c>
      <c r="I2" s="27" t="s">
        <v>119</v>
      </c>
      <c r="J2" s="27"/>
      <c r="K2" s="27" t="s">
        <v>42</v>
      </c>
      <c r="L2" s="27"/>
      <c r="M2" s="27"/>
      <c r="N2" s="28"/>
      <c r="O2" s="29"/>
      <c r="P2" s="27"/>
      <c r="Q2" s="27"/>
      <c r="R2" s="26"/>
      <c r="S2" s="27"/>
      <c r="T2" s="30"/>
      <c r="U2" s="30"/>
      <c r="V2" s="30"/>
      <c r="W2" s="27"/>
      <c r="X2" s="27"/>
      <c r="Y2" s="27"/>
      <c r="Z2" s="23"/>
      <c r="AA2" s="27"/>
      <c r="AB2" s="27"/>
      <c r="AC2" s="27"/>
      <c r="AD2" s="23"/>
      <c r="AE2" s="23"/>
      <c r="AF2" s="23"/>
      <c r="AG2" s="27"/>
      <c r="AH2" s="27"/>
      <c r="AI2" s="27"/>
      <c r="AJ2" s="27"/>
      <c r="AK2" s="27"/>
      <c r="AL2" s="30"/>
      <c r="AM2" s="30"/>
      <c r="AN2" s="30"/>
      <c r="AO2" s="27"/>
      <c r="AP2" s="27"/>
      <c r="AQ2" s="27"/>
      <c r="AR2" s="23"/>
      <c r="AS2" s="27"/>
      <c r="AT2" s="27"/>
      <c r="AU2" s="27"/>
      <c r="AV2" s="23"/>
      <c r="AW2" s="23"/>
      <c r="AX2" s="23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</row>
    <row r="3" spans="2:84" ht="18.75" customHeight="1">
      <c r="B3" s="26" t="s">
        <v>43</v>
      </c>
      <c r="C3" s="26"/>
      <c r="D3" s="37" t="s">
        <v>88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</row>
    <row r="4" spans="2:84" ht="18.75" customHeight="1">
      <c r="B4" s="26" t="s">
        <v>44</v>
      </c>
      <c r="C4" s="26"/>
      <c r="D4" s="26" t="s">
        <v>150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</row>
    <row r="5" spans="2:84" ht="18.75" customHeight="1">
      <c r="B5" s="26" t="s">
        <v>45</v>
      </c>
      <c r="C5" s="26"/>
      <c r="D5" s="26" t="s">
        <v>72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</row>
    <row r="6" spans="2:84" ht="18.75" customHeight="1">
      <c r="B6" s="26"/>
      <c r="C6" s="26"/>
      <c r="D6" s="26" t="s">
        <v>73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</row>
    <row r="7" spans="2:84" ht="18.75" customHeight="1"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</row>
    <row r="8" spans="2:84" ht="18.75" customHeight="1" thickBot="1">
      <c r="B8" s="26"/>
      <c r="C8" s="26"/>
      <c r="D8" s="26" t="s">
        <v>81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0" t="s">
        <v>140</v>
      </c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</row>
    <row r="9" spans="2:73" ht="36.75" customHeight="1" thickBot="1">
      <c r="B9" s="26"/>
      <c r="C9" s="263" t="s">
        <v>119</v>
      </c>
      <c r="D9" s="264"/>
      <c r="E9" s="264"/>
      <c r="F9" s="265" t="str">
        <f>C10</f>
        <v>金田</v>
      </c>
      <c r="G9" s="265"/>
      <c r="H9" s="265"/>
      <c r="I9" s="266" t="str">
        <f>C11</f>
        <v>北野</v>
      </c>
      <c r="J9" s="266"/>
      <c r="K9" s="266"/>
      <c r="L9" s="266" t="str">
        <f>C12</f>
        <v>プライマリー</v>
      </c>
      <c r="M9" s="266"/>
      <c r="N9" s="266"/>
      <c r="O9" s="266" t="str">
        <f>C13</f>
        <v>玉園</v>
      </c>
      <c r="P9" s="266"/>
      <c r="Q9" s="266"/>
      <c r="R9" s="247" t="str">
        <f>C14</f>
        <v>アドバンス</v>
      </c>
      <c r="S9" s="247"/>
      <c r="T9" s="247"/>
      <c r="U9" s="247" t="str">
        <f>C15</f>
        <v>愛知</v>
      </c>
      <c r="V9" s="247"/>
      <c r="W9" s="247"/>
      <c r="X9" s="248" t="s">
        <v>39</v>
      </c>
      <c r="Y9" s="248"/>
      <c r="Z9" s="248"/>
      <c r="AA9" s="249" t="s">
        <v>46</v>
      </c>
      <c r="AB9" s="249"/>
      <c r="AC9" s="249"/>
      <c r="AD9" s="249" t="s">
        <v>47</v>
      </c>
      <c r="AE9" s="249"/>
      <c r="AF9" s="249"/>
      <c r="AG9" s="249" t="s">
        <v>48</v>
      </c>
      <c r="AH9" s="249"/>
      <c r="AI9" s="249"/>
      <c r="AJ9" s="261" t="s">
        <v>11</v>
      </c>
      <c r="AK9" s="261"/>
      <c r="AL9" s="262"/>
      <c r="AM9" s="26"/>
      <c r="AN9" s="26"/>
      <c r="AO9" s="31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</row>
    <row r="10" spans="2:73" ht="36.75" customHeight="1" thickTop="1">
      <c r="B10" s="26"/>
      <c r="C10" s="253" t="s">
        <v>53</v>
      </c>
      <c r="D10" s="254"/>
      <c r="E10" s="254"/>
      <c r="F10" s="250"/>
      <c r="G10" s="251"/>
      <c r="H10" s="252"/>
      <c r="I10" s="129">
        <v>0</v>
      </c>
      <c r="J10" s="130" t="str">
        <f>IF(I10="","-",IF(I10&gt;K10,"○",IF(I10=K10,"△","●")))</f>
        <v>△</v>
      </c>
      <c r="K10" s="131">
        <v>0</v>
      </c>
      <c r="L10" s="96">
        <v>0</v>
      </c>
      <c r="M10" s="94" t="str">
        <f>IF(L10="","-",IF(L10&gt;N10,"○",IF(L10=N10,"△","●")))</f>
        <v>●</v>
      </c>
      <c r="N10" s="95">
        <v>4</v>
      </c>
      <c r="O10" s="96">
        <v>10</v>
      </c>
      <c r="P10" s="94" t="str">
        <f>IF(O10="","-",IF(O10&gt;Q10,"○",IF(O10=Q10,"△","●")))</f>
        <v>○</v>
      </c>
      <c r="Q10" s="95">
        <v>0</v>
      </c>
      <c r="R10" s="96">
        <v>3</v>
      </c>
      <c r="S10" s="94" t="str">
        <f>IF(R10="","-",IF(R10&gt;T10,"○",IF(R10=T10,"△","●")))</f>
        <v>○</v>
      </c>
      <c r="T10" s="94">
        <v>2</v>
      </c>
      <c r="U10" s="96">
        <v>3</v>
      </c>
      <c r="V10" s="94" t="str">
        <f>IF(U10="","-",IF(U10&gt;W10,"○",IF(U10=W10,"△","●")))</f>
        <v>○</v>
      </c>
      <c r="W10" s="94">
        <v>2</v>
      </c>
      <c r="X10" s="255">
        <f aca="true" t="shared" si="0" ref="X10:X15">COUNTIF(F10:W10,"○")*3+COUNTIF(F10:W10,"△")</f>
        <v>10</v>
      </c>
      <c r="Y10" s="256"/>
      <c r="Z10" s="257"/>
      <c r="AA10" s="258">
        <f aca="true" t="shared" si="1" ref="AA10:AA15">F10+I10+L10+O10+R10+U10</f>
        <v>16</v>
      </c>
      <c r="AB10" s="256"/>
      <c r="AC10" s="257"/>
      <c r="AD10" s="258">
        <f aca="true" t="shared" si="2" ref="AD10:AD15">H10+K10+N10+Q10+T10+W10</f>
        <v>8</v>
      </c>
      <c r="AE10" s="256"/>
      <c r="AF10" s="257"/>
      <c r="AG10" s="258">
        <f aca="true" t="shared" si="3" ref="AG10:AG15">AA10-AD10</f>
        <v>8</v>
      </c>
      <c r="AH10" s="256"/>
      <c r="AI10" s="257"/>
      <c r="AJ10" s="258">
        <v>3</v>
      </c>
      <c r="AK10" s="256"/>
      <c r="AL10" s="259"/>
      <c r="AM10" s="26"/>
      <c r="AN10" s="26"/>
      <c r="AO10" s="31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</row>
    <row r="11" spans="2:73" ht="36.75" customHeight="1">
      <c r="B11" s="26" t="s">
        <v>75</v>
      </c>
      <c r="C11" s="237" t="s">
        <v>109</v>
      </c>
      <c r="D11" s="238"/>
      <c r="E11" s="238"/>
      <c r="F11" s="97">
        <v>0</v>
      </c>
      <c r="G11" s="93" t="str">
        <f>IF(F11="","-",IF(F11&gt;H11,"○",IF(F11=H11,"△","●")))</f>
        <v>△</v>
      </c>
      <c r="H11" s="93">
        <v>0</v>
      </c>
      <c r="I11" s="181"/>
      <c r="J11" s="182"/>
      <c r="K11" s="183"/>
      <c r="L11" s="127">
        <v>2</v>
      </c>
      <c r="M11" s="127" t="str">
        <f>IF(L11="","-",IF(L11&gt;N11,"○",IF(L11=N11,"△","●")))</f>
        <v>●</v>
      </c>
      <c r="N11" s="128">
        <v>3</v>
      </c>
      <c r="O11" s="99">
        <v>7</v>
      </c>
      <c r="P11" s="93" t="str">
        <f>IF(O11="","-",IF(O11&gt;Q11,"○",IF(O11=Q11,"△","●")))</f>
        <v>○</v>
      </c>
      <c r="Q11" s="98">
        <v>0</v>
      </c>
      <c r="R11" s="99">
        <v>5</v>
      </c>
      <c r="S11" s="93" t="str">
        <f>IF(R11="","-",IF(R11&gt;T11,"○",IF(R11=T11,"△","●")))</f>
        <v>○</v>
      </c>
      <c r="T11" s="93">
        <v>0</v>
      </c>
      <c r="U11" s="99">
        <v>5</v>
      </c>
      <c r="V11" s="93" t="str">
        <f>IF(U11="","-",IF(U11&gt;W11,"○",IF(U11=W11,"△","●")))</f>
        <v>○</v>
      </c>
      <c r="W11" s="93">
        <v>0</v>
      </c>
      <c r="X11" s="239">
        <f t="shared" si="0"/>
        <v>10</v>
      </c>
      <c r="Y11" s="240"/>
      <c r="Z11" s="241"/>
      <c r="AA11" s="242">
        <f t="shared" si="1"/>
        <v>19</v>
      </c>
      <c r="AB11" s="243"/>
      <c r="AC11" s="244"/>
      <c r="AD11" s="242">
        <f t="shared" si="2"/>
        <v>3</v>
      </c>
      <c r="AE11" s="243"/>
      <c r="AF11" s="244"/>
      <c r="AG11" s="243">
        <f t="shared" si="3"/>
        <v>16</v>
      </c>
      <c r="AH11" s="243"/>
      <c r="AI11" s="244"/>
      <c r="AJ11" s="245">
        <v>2</v>
      </c>
      <c r="AK11" s="240"/>
      <c r="AL11" s="246"/>
      <c r="AM11" s="26"/>
      <c r="AN11" s="26"/>
      <c r="AO11" s="31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</row>
    <row r="12" spans="2:73" ht="36.75" customHeight="1">
      <c r="B12" s="26" t="s">
        <v>75</v>
      </c>
      <c r="C12" s="237" t="s">
        <v>110</v>
      </c>
      <c r="D12" s="238"/>
      <c r="E12" s="238"/>
      <c r="F12" s="97">
        <v>4</v>
      </c>
      <c r="G12" s="93" t="str">
        <f>IF(F12="","-",IF(F12&gt;H12,"○",IF(F12=H12,"△","●")))</f>
        <v>○</v>
      </c>
      <c r="H12" s="98">
        <v>0</v>
      </c>
      <c r="I12" s="132">
        <v>3</v>
      </c>
      <c r="J12" s="133" t="str">
        <f>IF(I12="","-",IF(I12&gt;K12,"○",IF(I12=K12,"△","●")))</f>
        <v>○</v>
      </c>
      <c r="K12" s="133">
        <v>2</v>
      </c>
      <c r="L12" s="181"/>
      <c r="M12" s="182"/>
      <c r="N12" s="183"/>
      <c r="O12" s="127">
        <v>8</v>
      </c>
      <c r="P12" s="127" t="str">
        <f>IF(O12="","-",IF(O12&gt;Q12,"○",IF(O12=Q12,"△","●")))</f>
        <v>○</v>
      </c>
      <c r="Q12" s="128">
        <v>0</v>
      </c>
      <c r="R12" s="99">
        <v>4</v>
      </c>
      <c r="S12" s="93" t="str">
        <f>IF(R12="","-",IF(R12&gt;T12,"○",IF(R12=T12,"△","●")))</f>
        <v>○</v>
      </c>
      <c r="T12" s="93">
        <v>0</v>
      </c>
      <c r="U12" s="99">
        <v>4</v>
      </c>
      <c r="V12" s="93" t="str">
        <f>IF(U12="","-",IF(U12&gt;W12,"○",IF(U12=W12,"△","●")))</f>
        <v>○</v>
      </c>
      <c r="W12" s="93">
        <v>1</v>
      </c>
      <c r="X12" s="239">
        <f t="shared" si="0"/>
        <v>15</v>
      </c>
      <c r="Y12" s="240"/>
      <c r="Z12" s="241"/>
      <c r="AA12" s="242">
        <f t="shared" si="1"/>
        <v>23</v>
      </c>
      <c r="AB12" s="243"/>
      <c r="AC12" s="244"/>
      <c r="AD12" s="242">
        <f t="shared" si="2"/>
        <v>3</v>
      </c>
      <c r="AE12" s="243"/>
      <c r="AF12" s="244"/>
      <c r="AG12" s="243">
        <f t="shared" si="3"/>
        <v>20</v>
      </c>
      <c r="AH12" s="243"/>
      <c r="AI12" s="244"/>
      <c r="AJ12" s="245">
        <v>1</v>
      </c>
      <c r="AK12" s="240"/>
      <c r="AL12" s="246"/>
      <c r="AM12" s="26"/>
      <c r="AN12" s="26"/>
      <c r="AO12" s="31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</row>
    <row r="13" spans="2:73" ht="36.75" customHeight="1">
      <c r="B13" s="26"/>
      <c r="C13" s="237" t="s">
        <v>111</v>
      </c>
      <c r="D13" s="238"/>
      <c r="E13" s="238"/>
      <c r="F13" s="97">
        <v>0</v>
      </c>
      <c r="G13" s="93" t="str">
        <f>IF(F13="","-",IF(F13&gt;H13,"○",IF(F13=H13,"△","●")))</f>
        <v>●</v>
      </c>
      <c r="H13" s="98">
        <v>10</v>
      </c>
      <c r="I13" s="99">
        <v>0</v>
      </c>
      <c r="J13" s="93" t="str">
        <f>IF(I13="","-",IF(I13&gt;K13,"○",IF(I13=K13,"△","●")))</f>
        <v>●</v>
      </c>
      <c r="K13" s="98">
        <v>7</v>
      </c>
      <c r="L13" s="132">
        <v>0</v>
      </c>
      <c r="M13" s="133" t="str">
        <f>IF(L13="","-",IF(L13&gt;N13,"○",IF(L13=N13,"△","●")))</f>
        <v>●</v>
      </c>
      <c r="N13" s="133">
        <v>8</v>
      </c>
      <c r="O13" s="181"/>
      <c r="P13" s="182"/>
      <c r="Q13" s="183"/>
      <c r="R13" s="127">
        <v>0</v>
      </c>
      <c r="S13" s="127" t="str">
        <f>IF(R13="","-",IF(R13&gt;T13,"○",IF(R13=T13,"△","●")))</f>
        <v>●</v>
      </c>
      <c r="T13" s="127">
        <v>4</v>
      </c>
      <c r="U13" s="99">
        <v>0</v>
      </c>
      <c r="V13" s="93" t="str">
        <f>IF(U13="","-",IF(U13&gt;W13,"○",IF(U13=W13,"△","●")))</f>
        <v>●</v>
      </c>
      <c r="W13" s="93">
        <v>10</v>
      </c>
      <c r="X13" s="239">
        <f t="shared" si="0"/>
        <v>0</v>
      </c>
      <c r="Y13" s="240"/>
      <c r="Z13" s="241"/>
      <c r="AA13" s="242">
        <f t="shared" si="1"/>
        <v>0</v>
      </c>
      <c r="AB13" s="243"/>
      <c r="AC13" s="244"/>
      <c r="AD13" s="242">
        <f t="shared" si="2"/>
        <v>39</v>
      </c>
      <c r="AE13" s="243"/>
      <c r="AF13" s="244"/>
      <c r="AG13" s="243">
        <f t="shared" si="3"/>
        <v>-39</v>
      </c>
      <c r="AH13" s="243"/>
      <c r="AI13" s="244"/>
      <c r="AJ13" s="245">
        <v>6</v>
      </c>
      <c r="AK13" s="240"/>
      <c r="AL13" s="246"/>
      <c r="AM13" s="26"/>
      <c r="AN13" s="26"/>
      <c r="AO13" s="31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</row>
    <row r="14" spans="2:73" ht="36.75" customHeight="1">
      <c r="B14" s="26"/>
      <c r="C14" s="237" t="s">
        <v>112</v>
      </c>
      <c r="D14" s="238"/>
      <c r="E14" s="238"/>
      <c r="F14" s="97">
        <v>2</v>
      </c>
      <c r="G14" s="93" t="str">
        <f>IF(F14="","-",IF(F14&gt;H14,"○",IF(F14=H14,"△","●")))</f>
        <v>●</v>
      </c>
      <c r="H14" s="98">
        <v>3</v>
      </c>
      <c r="I14" s="99">
        <v>0</v>
      </c>
      <c r="J14" s="93" t="str">
        <f>IF(I14="","-",IF(I14&gt;K14,"○",IF(I14=K14,"△","●")))</f>
        <v>●</v>
      </c>
      <c r="K14" s="98">
        <v>5</v>
      </c>
      <c r="L14" s="99">
        <v>0</v>
      </c>
      <c r="M14" s="93" t="str">
        <f>IF(L14="","-",IF(L14&gt;N14,"○",IF(L14=N14,"△","●")))</f>
        <v>●</v>
      </c>
      <c r="N14" s="98">
        <v>4</v>
      </c>
      <c r="O14" s="132">
        <v>4</v>
      </c>
      <c r="P14" s="133" t="str">
        <f>IF(O14="","-",IF(O14&gt;Q14,"○",IF(O14=Q14,"△","●")))</f>
        <v>○</v>
      </c>
      <c r="Q14" s="133">
        <v>0</v>
      </c>
      <c r="R14" s="181"/>
      <c r="S14" s="182"/>
      <c r="T14" s="183"/>
      <c r="U14" s="93">
        <v>1</v>
      </c>
      <c r="V14" s="93" t="str">
        <f>IF(U14="","-",IF(U14&gt;W14,"○",IF(U14=W14,"△","●")))</f>
        <v>●</v>
      </c>
      <c r="W14" s="93">
        <v>6</v>
      </c>
      <c r="X14" s="239">
        <f t="shared" si="0"/>
        <v>3</v>
      </c>
      <c r="Y14" s="240"/>
      <c r="Z14" s="241"/>
      <c r="AA14" s="242">
        <f t="shared" si="1"/>
        <v>7</v>
      </c>
      <c r="AB14" s="243"/>
      <c r="AC14" s="244"/>
      <c r="AD14" s="242">
        <f t="shared" si="2"/>
        <v>18</v>
      </c>
      <c r="AE14" s="243"/>
      <c r="AF14" s="244"/>
      <c r="AG14" s="243">
        <f t="shared" si="3"/>
        <v>-11</v>
      </c>
      <c r="AH14" s="243"/>
      <c r="AI14" s="244"/>
      <c r="AJ14" s="245">
        <v>5</v>
      </c>
      <c r="AK14" s="240"/>
      <c r="AL14" s="246"/>
      <c r="AM14" s="26"/>
      <c r="AN14" s="26"/>
      <c r="AO14" s="31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</row>
    <row r="15" spans="2:73" ht="36.75" customHeight="1" thickBot="1">
      <c r="B15" s="26"/>
      <c r="C15" s="227" t="s">
        <v>113</v>
      </c>
      <c r="D15" s="228"/>
      <c r="E15" s="228"/>
      <c r="F15" s="100">
        <v>2</v>
      </c>
      <c r="G15" s="101" t="str">
        <f>IF(F15="","-",IF(F15&gt;H15,"○",IF(F15=H15,"△","●")))</f>
        <v>●</v>
      </c>
      <c r="H15" s="102">
        <v>3</v>
      </c>
      <c r="I15" s="114">
        <v>0</v>
      </c>
      <c r="J15" s="101" t="str">
        <f>IF(I15="","-",IF(I15&gt;K15,"○",IF(I15=K15,"△","●")))</f>
        <v>●</v>
      </c>
      <c r="K15" s="102">
        <v>5</v>
      </c>
      <c r="L15" s="114">
        <v>1</v>
      </c>
      <c r="M15" s="101" t="str">
        <f>IF(L15="","-",IF(L15&gt;N15,"○",IF(L15=N15,"△","●")))</f>
        <v>●</v>
      </c>
      <c r="N15" s="102">
        <v>4</v>
      </c>
      <c r="O15" s="114">
        <v>10</v>
      </c>
      <c r="P15" s="101" t="str">
        <f>IF(O15="","-",IF(O15&gt;Q15,"○",IF(O15=Q15,"△","●")))</f>
        <v>○</v>
      </c>
      <c r="Q15" s="102">
        <v>0</v>
      </c>
      <c r="R15" s="134">
        <v>6</v>
      </c>
      <c r="S15" s="135" t="str">
        <f>IF(R15="","-",IF(R15&gt;T15,"○",IF(R15=T15,"△","●")))</f>
        <v>○</v>
      </c>
      <c r="T15" s="135">
        <v>1</v>
      </c>
      <c r="U15" s="275"/>
      <c r="V15" s="276"/>
      <c r="W15" s="277"/>
      <c r="X15" s="229">
        <f t="shared" si="0"/>
        <v>6</v>
      </c>
      <c r="Y15" s="230"/>
      <c r="Z15" s="231"/>
      <c r="AA15" s="232">
        <f t="shared" si="1"/>
        <v>19</v>
      </c>
      <c r="AB15" s="230"/>
      <c r="AC15" s="231"/>
      <c r="AD15" s="232">
        <f t="shared" si="2"/>
        <v>13</v>
      </c>
      <c r="AE15" s="230"/>
      <c r="AF15" s="231"/>
      <c r="AG15" s="230">
        <f t="shared" si="3"/>
        <v>6</v>
      </c>
      <c r="AH15" s="230"/>
      <c r="AI15" s="231"/>
      <c r="AJ15" s="232">
        <v>4</v>
      </c>
      <c r="AK15" s="230"/>
      <c r="AL15" s="233"/>
      <c r="AM15" s="26"/>
      <c r="AN15" s="26"/>
      <c r="AO15" s="31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</row>
    <row r="16" spans="3:94" s="36" customFormat="1" ht="36.75" customHeight="1" thickBot="1">
      <c r="C16" s="34" t="s">
        <v>76</v>
      </c>
      <c r="D16" s="32"/>
      <c r="E16" s="32"/>
      <c r="F16" s="33"/>
      <c r="G16" s="34" t="s">
        <v>97</v>
      </c>
      <c r="H16" s="33"/>
      <c r="I16" s="34"/>
      <c r="J16" s="34"/>
      <c r="K16" s="34"/>
      <c r="L16" s="34"/>
      <c r="M16" s="34"/>
      <c r="N16" s="34"/>
      <c r="O16" s="34"/>
      <c r="P16" s="34"/>
      <c r="Q16" s="34"/>
      <c r="R16" s="32" t="s">
        <v>60</v>
      </c>
      <c r="S16" s="34"/>
      <c r="T16" s="34"/>
      <c r="U16" s="34"/>
      <c r="V16" s="34" t="s">
        <v>138</v>
      </c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</row>
    <row r="17" spans="3:46" s="70" customFormat="1" ht="28.5" customHeight="1">
      <c r="C17" s="224" t="s">
        <v>49</v>
      </c>
      <c r="D17" s="225"/>
      <c r="E17" s="225"/>
      <c r="F17" s="225"/>
      <c r="G17" s="225"/>
      <c r="H17" s="225" t="s">
        <v>114</v>
      </c>
      <c r="I17" s="225"/>
      <c r="J17" s="225"/>
      <c r="K17" s="225"/>
      <c r="L17" s="225"/>
      <c r="M17" s="225"/>
      <c r="N17" s="225"/>
      <c r="O17" s="225"/>
      <c r="P17" s="226"/>
      <c r="R17" s="224" t="s">
        <v>49</v>
      </c>
      <c r="S17" s="225"/>
      <c r="T17" s="225"/>
      <c r="U17" s="225"/>
      <c r="V17" s="225"/>
      <c r="W17" s="225" t="s">
        <v>139</v>
      </c>
      <c r="X17" s="225"/>
      <c r="Y17" s="225"/>
      <c r="Z17" s="225"/>
      <c r="AA17" s="225"/>
      <c r="AB17" s="225"/>
      <c r="AC17" s="225"/>
      <c r="AD17" s="225"/>
      <c r="AE17" s="226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</row>
    <row r="18" spans="3:52" s="70" customFormat="1" ht="28.5" customHeight="1">
      <c r="C18" s="214" t="s">
        <v>50</v>
      </c>
      <c r="D18" s="215"/>
      <c r="E18" s="215"/>
      <c r="F18" s="215"/>
      <c r="G18" s="215"/>
      <c r="H18" s="216" t="s">
        <v>115</v>
      </c>
      <c r="I18" s="217"/>
      <c r="J18" s="217"/>
      <c r="K18" s="217"/>
      <c r="L18" s="217"/>
      <c r="M18" s="217"/>
      <c r="N18" s="217"/>
      <c r="O18" s="217"/>
      <c r="P18" s="218"/>
      <c r="R18" s="219" t="s">
        <v>50</v>
      </c>
      <c r="S18" s="220"/>
      <c r="T18" s="220"/>
      <c r="U18" s="220"/>
      <c r="V18" s="220"/>
      <c r="W18" s="221" t="s">
        <v>116</v>
      </c>
      <c r="X18" s="222"/>
      <c r="Y18" s="222"/>
      <c r="Z18" s="222"/>
      <c r="AA18" s="222"/>
      <c r="AB18" s="222"/>
      <c r="AC18" s="222"/>
      <c r="AD18" s="222"/>
      <c r="AE18" s="223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40"/>
      <c r="AT18" s="140"/>
      <c r="AU18" s="140"/>
      <c r="AV18" s="140"/>
      <c r="AW18" s="267" t="s">
        <v>144</v>
      </c>
      <c r="AX18" s="267"/>
      <c r="AY18" s="267"/>
      <c r="AZ18" s="267"/>
    </row>
    <row r="19" spans="3:52" s="57" customFormat="1" ht="36.75" customHeight="1" thickBot="1">
      <c r="C19" s="210" t="s">
        <v>51</v>
      </c>
      <c r="D19" s="211"/>
      <c r="E19" s="211"/>
      <c r="F19" s="211"/>
      <c r="G19" s="211"/>
      <c r="H19" s="211" t="s">
        <v>18</v>
      </c>
      <c r="I19" s="211"/>
      <c r="J19" s="211"/>
      <c r="K19" s="211"/>
      <c r="L19" s="211"/>
      <c r="M19" s="211" t="s">
        <v>56</v>
      </c>
      <c r="N19" s="211"/>
      <c r="O19" s="211" t="s">
        <v>58</v>
      </c>
      <c r="P19" s="212"/>
      <c r="R19" s="213" t="s">
        <v>51</v>
      </c>
      <c r="S19" s="208"/>
      <c r="T19" s="208"/>
      <c r="U19" s="208"/>
      <c r="V19" s="208"/>
      <c r="W19" s="208" t="s">
        <v>18</v>
      </c>
      <c r="X19" s="208"/>
      <c r="Y19" s="208"/>
      <c r="Z19" s="208"/>
      <c r="AA19" s="208"/>
      <c r="AB19" s="208" t="s">
        <v>56</v>
      </c>
      <c r="AC19" s="208"/>
      <c r="AD19" s="208" t="s">
        <v>58</v>
      </c>
      <c r="AE19" s="209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268" t="s">
        <v>145</v>
      </c>
      <c r="AT19" s="268"/>
      <c r="AU19" s="268"/>
      <c r="AV19" s="268"/>
      <c r="AW19" s="267" t="s">
        <v>56</v>
      </c>
      <c r="AX19" s="267"/>
      <c r="AY19" s="267" t="s">
        <v>146</v>
      </c>
      <c r="AZ19" s="267"/>
    </row>
    <row r="20" spans="3:52" s="57" customFormat="1" ht="36.75" customHeight="1" thickTop="1">
      <c r="C20" s="205">
        <v>1</v>
      </c>
      <c r="D20" s="206"/>
      <c r="E20" s="207">
        <v>0.3958333333333333</v>
      </c>
      <c r="F20" s="207"/>
      <c r="G20" s="207"/>
      <c r="H20" s="202" t="str">
        <f>C10</f>
        <v>金田</v>
      </c>
      <c r="I20" s="202"/>
      <c r="J20" s="108" t="s">
        <v>20</v>
      </c>
      <c r="K20" s="202" t="str">
        <f>C12</f>
        <v>プライマリー</v>
      </c>
      <c r="L20" s="202"/>
      <c r="M20" s="203" t="str">
        <f>C11</f>
        <v>北野</v>
      </c>
      <c r="N20" s="203"/>
      <c r="O20" s="203" t="str">
        <f>C14</f>
        <v>アドバンス</v>
      </c>
      <c r="P20" s="204"/>
      <c r="R20" s="205">
        <v>1</v>
      </c>
      <c r="S20" s="206"/>
      <c r="T20" s="207">
        <v>0.3958333333333333</v>
      </c>
      <c r="U20" s="207"/>
      <c r="V20" s="207"/>
      <c r="W20" s="202" t="str">
        <f>C14</f>
        <v>アドバンス</v>
      </c>
      <c r="X20" s="202"/>
      <c r="Y20" s="108" t="s">
        <v>20</v>
      </c>
      <c r="Z20" s="202" t="str">
        <f>C13</f>
        <v>玉園</v>
      </c>
      <c r="AA20" s="202"/>
      <c r="AB20" s="203" t="str">
        <f>C11</f>
        <v>北野</v>
      </c>
      <c r="AC20" s="203"/>
      <c r="AD20" s="203" t="str">
        <f>C10</f>
        <v>金田</v>
      </c>
      <c r="AE20" s="204"/>
      <c r="AG20" s="110"/>
      <c r="AH20" s="110"/>
      <c r="AI20" s="111"/>
      <c r="AJ20" s="111"/>
      <c r="AK20" s="111"/>
      <c r="AL20" s="109"/>
      <c r="AM20" s="109"/>
      <c r="AN20" s="109"/>
      <c r="AO20" s="109"/>
      <c r="AP20" s="109"/>
      <c r="AQ20" s="109"/>
      <c r="AR20" s="109"/>
      <c r="AS20" s="268" t="str">
        <f>H20</f>
        <v>金田</v>
      </c>
      <c r="AT20" s="268"/>
      <c r="AU20" s="268"/>
      <c r="AV20" s="268"/>
      <c r="AW20" s="267">
        <v>3</v>
      </c>
      <c r="AX20" s="267"/>
      <c r="AY20" s="267">
        <v>2</v>
      </c>
      <c r="AZ20" s="267"/>
    </row>
    <row r="21" spans="3:52" s="57" customFormat="1" ht="36.75" customHeight="1">
      <c r="C21" s="191">
        <v>2</v>
      </c>
      <c r="D21" s="192"/>
      <c r="E21" s="201">
        <v>0.4236111111111111</v>
      </c>
      <c r="F21" s="201"/>
      <c r="G21" s="201"/>
      <c r="H21" s="198" t="str">
        <f>C11</f>
        <v>北野</v>
      </c>
      <c r="I21" s="198"/>
      <c r="J21" s="106" t="s">
        <v>20</v>
      </c>
      <c r="K21" s="198" t="str">
        <f>C14</f>
        <v>アドバンス</v>
      </c>
      <c r="L21" s="198"/>
      <c r="M21" s="199" t="str">
        <f>C10</f>
        <v>金田</v>
      </c>
      <c r="N21" s="199"/>
      <c r="O21" s="199" t="str">
        <f>C12</f>
        <v>プライマリー</v>
      </c>
      <c r="P21" s="200"/>
      <c r="R21" s="191">
        <v>2</v>
      </c>
      <c r="S21" s="192"/>
      <c r="T21" s="201">
        <v>0.4236111111111111</v>
      </c>
      <c r="U21" s="201"/>
      <c r="V21" s="201"/>
      <c r="W21" s="198" t="str">
        <f>C12</f>
        <v>プライマリー</v>
      </c>
      <c r="X21" s="198"/>
      <c r="Y21" s="106" t="s">
        <v>20</v>
      </c>
      <c r="Z21" s="198" t="str">
        <f>C15</f>
        <v>愛知</v>
      </c>
      <c r="AA21" s="198"/>
      <c r="AB21" s="199" t="str">
        <f>C14</f>
        <v>アドバンス</v>
      </c>
      <c r="AC21" s="199"/>
      <c r="AD21" s="199" t="str">
        <f>C13</f>
        <v>玉園</v>
      </c>
      <c r="AE21" s="200"/>
      <c r="AG21" s="110"/>
      <c r="AH21" s="110"/>
      <c r="AI21" s="111"/>
      <c r="AJ21" s="111"/>
      <c r="AK21" s="111"/>
      <c r="AL21" s="109"/>
      <c r="AM21" s="109"/>
      <c r="AN21" s="109"/>
      <c r="AO21" s="109"/>
      <c r="AP21" s="109"/>
      <c r="AQ21" s="109"/>
      <c r="AR21" s="109"/>
      <c r="AS21" s="268" t="str">
        <f>K20</f>
        <v>プライマリー</v>
      </c>
      <c r="AT21" s="268"/>
      <c r="AU21" s="268"/>
      <c r="AV21" s="268"/>
      <c r="AW21" s="267">
        <v>3</v>
      </c>
      <c r="AX21" s="267"/>
      <c r="AY21" s="267">
        <v>2</v>
      </c>
      <c r="AZ21" s="267"/>
    </row>
    <row r="22" spans="3:52" s="57" customFormat="1" ht="36.75" customHeight="1">
      <c r="C22" s="191">
        <v>3</v>
      </c>
      <c r="D22" s="192"/>
      <c r="E22" s="201">
        <v>0.4513888888888889</v>
      </c>
      <c r="F22" s="201"/>
      <c r="G22" s="201"/>
      <c r="H22" s="198" t="str">
        <f>C13</f>
        <v>玉園</v>
      </c>
      <c r="I22" s="198"/>
      <c r="J22" s="106" t="s">
        <v>20</v>
      </c>
      <c r="K22" s="198" t="str">
        <f>C15</f>
        <v>愛知</v>
      </c>
      <c r="L22" s="198"/>
      <c r="M22" s="199" t="str">
        <f>C11</f>
        <v>北野</v>
      </c>
      <c r="N22" s="199"/>
      <c r="O22" s="199" t="str">
        <f>C14</f>
        <v>アドバンス</v>
      </c>
      <c r="P22" s="200"/>
      <c r="R22" s="191">
        <v>3</v>
      </c>
      <c r="S22" s="192"/>
      <c r="T22" s="201">
        <v>0.4513888888888889</v>
      </c>
      <c r="U22" s="201"/>
      <c r="V22" s="201"/>
      <c r="W22" s="198" t="str">
        <f>C11</f>
        <v>北野</v>
      </c>
      <c r="X22" s="198"/>
      <c r="Y22" s="106" t="s">
        <v>20</v>
      </c>
      <c r="Z22" s="198" t="str">
        <f>C13</f>
        <v>玉園</v>
      </c>
      <c r="AA22" s="198"/>
      <c r="AB22" s="199" t="str">
        <f>W23</f>
        <v>金田</v>
      </c>
      <c r="AC22" s="199"/>
      <c r="AD22" s="199" t="str">
        <f>Z23</f>
        <v>愛知</v>
      </c>
      <c r="AE22" s="200"/>
      <c r="AG22" s="110"/>
      <c r="AH22" s="110"/>
      <c r="AI22" s="111"/>
      <c r="AJ22" s="111"/>
      <c r="AK22" s="111"/>
      <c r="AL22" s="109"/>
      <c r="AM22" s="109"/>
      <c r="AN22" s="109"/>
      <c r="AO22" s="109"/>
      <c r="AP22" s="109"/>
      <c r="AQ22" s="109"/>
      <c r="AR22" s="109"/>
      <c r="AS22" s="268" t="str">
        <f>H21</f>
        <v>北野</v>
      </c>
      <c r="AT22" s="268"/>
      <c r="AU22" s="268"/>
      <c r="AV22" s="268"/>
      <c r="AW22" s="267">
        <v>3</v>
      </c>
      <c r="AX22" s="267"/>
      <c r="AY22" s="267">
        <v>2</v>
      </c>
      <c r="AZ22" s="267"/>
    </row>
    <row r="23" spans="3:52" s="57" customFormat="1" ht="36.75" customHeight="1">
      <c r="C23" s="191">
        <v>4</v>
      </c>
      <c r="D23" s="192"/>
      <c r="E23" s="201">
        <v>0.4791666666666667</v>
      </c>
      <c r="F23" s="201"/>
      <c r="G23" s="201"/>
      <c r="H23" s="198" t="str">
        <f>C11</f>
        <v>北野</v>
      </c>
      <c r="I23" s="198"/>
      <c r="J23" s="106" t="s">
        <v>20</v>
      </c>
      <c r="K23" s="198" t="str">
        <f>C12</f>
        <v>プライマリー</v>
      </c>
      <c r="L23" s="198"/>
      <c r="M23" s="199" t="str">
        <f>C13</f>
        <v>玉園</v>
      </c>
      <c r="N23" s="199"/>
      <c r="O23" s="199" t="str">
        <f>C15</f>
        <v>愛知</v>
      </c>
      <c r="P23" s="200"/>
      <c r="R23" s="191">
        <v>4</v>
      </c>
      <c r="S23" s="192"/>
      <c r="T23" s="201">
        <v>0.4791666666666667</v>
      </c>
      <c r="U23" s="201"/>
      <c r="V23" s="201"/>
      <c r="W23" s="198" t="str">
        <f>C10</f>
        <v>金田</v>
      </c>
      <c r="X23" s="198"/>
      <c r="Y23" s="106" t="s">
        <v>20</v>
      </c>
      <c r="Z23" s="198" t="str">
        <f>C15</f>
        <v>愛知</v>
      </c>
      <c r="AA23" s="198"/>
      <c r="AB23" s="199" t="str">
        <f>Z22</f>
        <v>玉園</v>
      </c>
      <c r="AC23" s="199"/>
      <c r="AD23" s="199" t="str">
        <f>W22</f>
        <v>北野</v>
      </c>
      <c r="AE23" s="200"/>
      <c r="AG23" s="110"/>
      <c r="AH23" s="110"/>
      <c r="AI23" s="111"/>
      <c r="AJ23" s="111"/>
      <c r="AK23" s="111"/>
      <c r="AL23" s="109"/>
      <c r="AM23" s="109"/>
      <c r="AN23" s="109"/>
      <c r="AO23" s="109"/>
      <c r="AP23" s="109"/>
      <c r="AQ23" s="109"/>
      <c r="AR23" s="109"/>
      <c r="AS23" s="268" t="str">
        <f>K21</f>
        <v>アドバンス</v>
      </c>
      <c r="AT23" s="268"/>
      <c r="AU23" s="268"/>
      <c r="AV23" s="268"/>
      <c r="AW23" s="267">
        <v>2</v>
      </c>
      <c r="AX23" s="267"/>
      <c r="AY23" s="267">
        <v>3</v>
      </c>
      <c r="AZ23" s="267"/>
    </row>
    <row r="24" spans="3:52" s="57" customFormat="1" ht="36.75" customHeight="1">
      <c r="C24" s="191">
        <v>5</v>
      </c>
      <c r="D24" s="192"/>
      <c r="E24" s="201">
        <v>0.5069444444444444</v>
      </c>
      <c r="F24" s="201"/>
      <c r="G24" s="201"/>
      <c r="H24" s="198" t="str">
        <f>C10</f>
        <v>金田</v>
      </c>
      <c r="I24" s="198"/>
      <c r="J24" s="106" t="s">
        <v>20</v>
      </c>
      <c r="K24" s="198" t="str">
        <f>C14</f>
        <v>アドバンス</v>
      </c>
      <c r="L24" s="198"/>
      <c r="M24" s="199" t="str">
        <f>C12</f>
        <v>プライマリー</v>
      </c>
      <c r="N24" s="199"/>
      <c r="O24" s="199" t="str">
        <f>C11</f>
        <v>北野</v>
      </c>
      <c r="P24" s="200"/>
      <c r="R24" s="191">
        <v>5</v>
      </c>
      <c r="S24" s="192"/>
      <c r="T24" s="201">
        <v>0.5069444444444444</v>
      </c>
      <c r="U24" s="201"/>
      <c r="V24" s="201"/>
      <c r="W24" s="198" t="str">
        <f>C12</f>
        <v>プライマリー</v>
      </c>
      <c r="X24" s="198"/>
      <c r="Y24" s="106" t="s">
        <v>20</v>
      </c>
      <c r="Z24" s="198" t="str">
        <f>C14</f>
        <v>アドバンス</v>
      </c>
      <c r="AA24" s="198"/>
      <c r="AB24" s="199" t="str">
        <f>Z23</f>
        <v>愛知</v>
      </c>
      <c r="AC24" s="199"/>
      <c r="AD24" s="199" t="str">
        <f>W23</f>
        <v>金田</v>
      </c>
      <c r="AE24" s="200"/>
      <c r="AG24" s="110"/>
      <c r="AH24" s="110"/>
      <c r="AI24" s="111"/>
      <c r="AJ24" s="111"/>
      <c r="AK24" s="111"/>
      <c r="AL24" s="109"/>
      <c r="AM24" s="109"/>
      <c r="AN24" s="109"/>
      <c r="AO24" s="109"/>
      <c r="AP24" s="109"/>
      <c r="AQ24" s="109"/>
      <c r="AR24" s="109"/>
      <c r="AS24" s="268" t="str">
        <f>H22</f>
        <v>玉園</v>
      </c>
      <c r="AT24" s="268"/>
      <c r="AU24" s="268"/>
      <c r="AV24" s="268"/>
      <c r="AW24" s="267">
        <v>2</v>
      </c>
      <c r="AX24" s="267"/>
      <c r="AY24" s="267">
        <v>3</v>
      </c>
      <c r="AZ24" s="267"/>
    </row>
    <row r="25" spans="3:52" ht="36.75" customHeight="1">
      <c r="C25" s="191">
        <v>6</v>
      </c>
      <c r="D25" s="192"/>
      <c r="E25" s="187">
        <v>0.5347222222222222</v>
      </c>
      <c r="F25" s="187"/>
      <c r="G25" s="187"/>
      <c r="H25" s="198" t="str">
        <f>C13</f>
        <v>玉園</v>
      </c>
      <c r="I25" s="198"/>
      <c r="J25" s="106" t="s">
        <v>20</v>
      </c>
      <c r="K25" s="198" t="str">
        <f>C12</f>
        <v>プライマリー</v>
      </c>
      <c r="L25" s="198"/>
      <c r="M25" s="199" t="str">
        <f>C14</f>
        <v>アドバンス</v>
      </c>
      <c r="N25" s="199"/>
      <c r="O25" s="199" t="str">
        <f>C15</f>
        <v>愛知</v>
      </c>
      <c r="P25" s="200"/>
      <c r="Q25" s="41"/>
      <c r="R25" s="191">
        <v>6</v>
      </c>
      <c r="S25" s="192"/>
      <c r="T25" s="187">
        <v>0.5347222222222222</v>
      </c>
      <c r="U25" s="187"/>
      <c r="V25" s="187"/>
      <c r="W25" s="198" t="str">
        <f>C10</f>
        <v>金田</v>
      </c>
      <c r="X25" s="198"/>
      <c r="Y25" s="106" t="s">
        <v>20</v>
      </c>
      <c r="Z25" s="198" t="str">
        <f>C13</f>
        <v>玉園</v>
      </c>
      <c r="AA25" s="198"/>
      <c r="AB25" s="199" t="str">
        <f>W24</f>
        <v>プライマリー</v>
      </c>
      <c r="AC25" s="199"/>
      <c r="AD25" s="199" t="str">
        <f>Z24</f>
        <v>アドバンス</v>
      </c>
      <c r="AE25" s="200"/>
      <c r="AF25" s="41"/>
      <c r="AG25" s="103"/>
      <c r="AH25" s="103"/>
      <c r="AI25" s="104"/>
      <c r="AJ25" s="104"/>
      <c r="AK25" s="104"/>
      <c r="AL25" s="38"/>
      <c r="AM25" s="39"/>
      <c r="AN25" s="39"/>
      <c r="AO25" s="39"/>
      <c r="AP25" s="40"/>
      <c r="AQ25" s="53"/>
      <c r="AR25" s="53"/>
      <c r="AS25" s="268" t="str">
        <f>K22</f>
        <v>愛知</v>
      </c>
      <c r="AT25" s="268"/>
      <c r="AU25" s="268"/>
      <c r="AV25" s="268"/>
      <c r="AW25" s="267">
        <v>2</v>
      </c>
      <c r="AX25" s="267"/>
      <c r="AY25" s="267">
        <v>3</v>
      </c>
      <c r="AZ25" s="267"/>
    </row>
    <row r="26" spans="3:46" ht="36.75" customHeight="1" thickBot="1">
      <c r="C26" s="191">
        <v>7</v>
      </c>
      <c r="D26" s="192"/>
      <c r="E26" s="187">
        <v>0.5625</v>
      </c>
      <c r="F26" s="187"/>
      <c r="G26" s="187"/>
      <c r="H26" s="198" t="str">
        <f>C14</f>
        <v>アドバンス</v>
      </c>
      <c r="I26" s="198"/>
      <c r="J26" s="106" t="s">
        <v>20</v>
      </c>
      <c r="K26" s="198" t="str">
        <f>C15</f>
        <v>愛知</v>
      </c>
      <c r="L26" s="198"/>
      <c r="M26" s="199" t="str">
        <f>C12</f>
        <v>プライマリー</v>
      </c>
      <c r="N26" s="199"/>
      <c r="O26" s="199" t="str">
        <f>C13</f>
        <v>玉園</v>
      </c>
      <c r="P26" s="200"/>
      <c r="Q26" s="41"/>
      <c r="R26" s="188">
        <v>7</v>
      </c>
      <c r="S26" s="189"/>
      <c r="T26" s="190">
        <v>0.5625</v>
      </c>
      <c r="U26" s="190"/>
      <c r="V26" s="190"/>
      <c r="W26" s="195" t="str">
        <f>C15</f>
        <v>愛知</v>
      </c>
      <c r="X26" s="195"/>
      <c r="Y26" s="107" t="s">
        <v>20</v>
      </c>
      <c r="Z26" s="195" t="str">
        <f>C11</f>
        <v>北野</v>
      </c>
      <c r="AA26" s="195"/>
      <c r="AB26" s="196" t="str">
        <f>W23</f>
        <v>金田</v>
      </c>
      <c r="AC26" s="196"/>
      <c r="AD26" s="196" t="str">
        <f>Z22</f>
        <v>玉園</v>
      </c>
      <c r="AE26" s="197"/>
      <c r="AF26" s="41"/>
      <c r="AG26" s="186"/>
      <c r="AH26" s="186"/>
      <c r="AI26" s="193"/>
      <c r="AJ26" s="193"/>
      <c r="AK26" s="193"/>
      <c r="AL26" s="38"/>
      <c r="AM26" s="39"/>
      <c r="AN26" s="39"/>
      <c r="AO26" s="39"/>
      <c r="AP26" s="40"/>
      <c r="AQ26" s="185"/>
      <c r="AR26" s="185"/>
      <c r="AS26" s="185"/>
      <c r="AT26" s="185"/>
    </row>
    <row r="27" spans="3:46" ht="36.75" customHeight="1" thickBot="1">
      <c r="C27" s="188">
        <v>8</v>
      </c>
      <c r="D27" s="189"/>
      <c r="E27" s="190">
        <v>0.5902777777777778</v>
      </c>
      <c r="F27" s="190"/>
      <c r="G27" s="190"/>
      <c r="H27" s="195" t="str">
        <f>C10</f>
        <v>金田</v>
      </c>
      <c r="I27" s="195"/>
      <c r="J27" s="107" t="s">
        <v>20</v>
      </c>
      <c r="K27" s="195" t="str">
        <f>C11</f>
        <v>北野</v>
      </c>
      <c r="L27" s="195"/>
      <c r="M27" s="196" t="str">
        <f>C15</f>
        <v>愛知</v>
      </c>
      <c r="N27" s="196"/>
      <c r="O27" s="196" t="str">
        <f>C12</f>
        <v>プライマリー</v>
      </c>
      <c r="P27" s="197"/>
      <c r="Q27" s="41"/>
      <c r="R27" s="186"/>
      <c r="S27" s="186"/>
      <c r="T27" s="193"/>
      <c r="U27" s="193"/>
      <c r="V27" s="193"/>
      <c r="W27" s="38"/>
      <c r="X27" s="39"/>
      <c r="Y27" s="39"/>
      <c r="Z27" s="39"/>
      <c r="AA27" s="40"/>
      <c r="AB27" s="185"/>
      <c r="AC27" s="185"/>
      <c r="AD27" s="185"/>
      <c r="AE27" s="185"/>
      <c r="AF27" s="41"/>
      <c r="AG27" s="186"/>
      <c r="AH27" s="186"/>
      <c r="AI27" s="193"/>
      <c r="AJ27" s="193"/>
      <c r="AK27" s="193"/>
      <c r="AL27" s="38"/>
      <c r="AM27" s="39"/>
      <c r="AN27" s="39"/>
      <c r="AO27" s="39"/>
      <c r="AP27" s="40"/>
      <c r="AQ27" s="194"/>
      <c r="AR27" s="194"/>
      <c r="AS27" s="185"/>
      <c r="AT27" s="185"/>
    </row>
    <row r="28" ht="25.5" customHeight="1"/>
    <row r="29" spans="3:13" ht="19.5" customHeight="1">
      <c r="C29" s="184" t="s">
        <v>131</v>
      </c>
      <c r="D29" s="184"/>
      <c r="E29" s="184"/>
      <c r="F29" s="184"/>
      <c r="G29" s="184"/>
      <c r="H29" s="121" t="s">
        <v>99</v>
      </c>
      <c r="I29" s="122"/>
      <c r="J29" s="123"/>
      <c r="K29" s="122"/>
      <c r="L29" s="123"/>
      <c r="M29" s="123"/>
    </row>
    <row r="30" spans="3:13" ht="19.5" customHeight="1">
      <c r="C30" s="123"/>
      <c r="D30" s="124"/>
      <c r="E30" s="124"/>
      <c r="F30" s="124"/>
      <c r="G30" s="124"/>
      <c r="H30" s="122" t="s">
        <v>100</v>
      </c>
      <c r="I30" s="125"/>
      <c r="J30" s="126"/>
      <c r="K30" s="124"/>
      <c r="L30" s="123"/>
      <c r="M30" s="123"/>
    </row>
    <row r="31" spans="4:11" ht="19.5" customHeight="1">
      <c r="D31" s="113"/>
      <c r="E31" s="113"/>
      <c r="F31" s="113"/>
      <c r="G31" s="113"/>
      <c r="H31" s="112"/>
      <c r="I31" s="5"/>
      <c r="J31" s="42"/>
      <c r="K31" s="113"/>
    </row>
  </sheetData>
  <sheetProtection selectLockedCells="1" selectUnlockedCells="1"/>
  <mergeCells count="196">
    <mergeCell ref="AS25:AV25"/>
    <mergeCell ref="AW25:AX25"/>
    <mergeCell ref="AY25:AZ25"/>
    <mergeCell ref="AS23:AV23"/>
    <mergeCell ref="AW23:AX23"/>
    <mergeCell ref="AY23:AZ23"/>
    <mergeCell ref="AS24:AV24"/>
    <mergeCell ref="AW24:AX24"/>
    <mergeCell ref="AY24:AZ24"/>
    <mergeCell ref="AS21:AV21"/>
    <mergeCell ref="AW21:AX21"/>
    <mergeCell ref="AY21:AZ21"/>
    <mergeCell ref="AS22:AV22"/>
    <mergeCell ref="AW22:AX22"/>
    <mergeCell ref="AY22:AZ22"/>
    <mergeCell ref="AW18:AZ18"/>
    <mergeCell ref="AS19:AV19"/>
    <mergeCell ref="AW19:AX19"/>
    <mergeCell ref="AY19:AZ19"/>
    <mergeCell ref="AS20:AV20"/>
    <mergeCell ref="AW20:AX20"/>
    <mergeCell ref="AY20:AZ20"/>
    <mergeCell ref="X8:AL8"/>
    <mergeCell ref="C9:E9"/>
    <mergeCell ref="F9:H9"/>
    <mergeCell ref="I9:K9"/>
    <mergeCell ref="L9:N9"/>
    <mergeCell ref="O9:Q9"/>
    <mergeCell ref="R9:T9"/>
    <mergeCell ref="U9:W9"/>
    <mergeCell ref="X9:Z9"/>
    <mergeCell ref="AA9:AC9"/>
    <mergeCell ref="AD9:AF9"/>
    <mergeCell ref="AG9:AI9"/>
    <mergeCell ref="AJ9:AL9"/>
    <mergeCell ref="C10:E10"/>
    <mergeCell ref="X10:Z10"/>
    <mergeCell ref="AA10:AC10"/>
    <mergeCell ref="AD10:AF10"/>
    <mergeCell ref="AG10:AI10"/>
    <mergeCell ref="AJ10:AL10"/>
    <mergeCell ref="F10:H10"/>
    <mergeCell ref="C11:E11"/>
    <mergeCell ref="X11:Z11"/>
    <mergeCell ref="AA11:AC11"/>
    <mergeCell ref="AD11:AF11"/>
    <mergeCell ref="AG11:AI11"/>
    <mergeCell ref="AJ11:AL11"/>
    <mergeCell ref="I11:K11"/>
    <mergeCell ref="C12:E12"/>
    <mergeCell ref="X12:Z12"/>
    <mergeCell ref="AA12:AC12"/>
    <mergeCell ref="AD12:AF12"/>
    <mergeCell ref="AG12:AI12"/>
    <mergeCell ref="AJ12:AL12"/>
    <mergeCell ref="L12:N12"/>
    <mergeCell ref="C13:E13"/>
    <mergeCell ref="X13:Z13"/>
    <mergeCell ref="AA13:AC13"/>
    <mergeCell ref="AD13:AF13"/>
    <mergeCell ref="AG13:AI13"/>
    <mergeCell ref="AJ13:AL13"/>
    <mergeCell ref="O13:Q13"/>
    <mergeCell ref="C14:E14"/>
    <mergeCell ref="X14:Z14"/>
    <mergeCell ref="AA14:AC14"/>
    <mergeCell ref="AD14:AF14"/>
    <mergeCell ref="AG14:AI14"/>
    <mergeCell ref="AJ14:AL14"/>
    <mergeCell ref="R14:T14"/>
    <mergeCell ref="C15:E15"/>
    <mergeCell ref="X15:Z15"/>
    <mergeCell ref="AA15:AC15"/>
    <mergeCell ref="AD15:AF15"/>
    <mergeCell ref="AG15:AI15"/>
    <mergeCell ref="AJ15:AL15"/>
    <mergeCell ref="U15:W15"/>
    <mergeCell ref="C17:G17"/>
    <mergeCell ref="H17:P17"/>
    <mergeCell ref="R17:V17"/>
    <mergeCell ref="W17:AE17"/>
    <mergeCell ref="C18:G18"/>
    <mergeCell ref="H18:P18"/>
    <mergeCell ref="R18:V18"/>
    <mergeCell ref="W18:AE18"/>
    <mergeCell ref="C19:G19"/>
    <mergeCell ref="H19:L19"/>
    <mergeCell ref="M19:N19"/>
    <mergeCell ref="O19:P19"/>
    <mergeCell ref="R19:V19"/>
    <mergeCell ref="W19:AA19"/>
    <mergeCell ref="AB19:AC19"/>
    <mergeCell ref="AD19:AE19"/>
    <mergeCell ref="C20:D20"/>
    <mergeCell ref="E20:G20"/>
    <mergeCell ref="H20:I20"/>
    <mergeCell ref="K20:L20"/>
    <mergeCell ref="M20:N20"/>
    <mergeCell ref="O20:P20"/>
    <mergeCell ref="R20:S20"/>
    <mergeCell ref="T20:V20"/>
    <mergeCell ref="W20:X20"/>
    <mergeCell ref="Z20:AA20"/>
    <mergeCell ref="AB20:AC20"/>
    <mergeCell ref="AD20:AE20"/>
    <mergeCell ref="C21:D21"/>
    <mergeCell ref="E21:G21"/>
    <mergeCell ref="H21:I21"/>
    <mergeCell ref="K21:L21"/>
    <mergeCell ref="M21:N21"/>
    <mergeCell ref="O21:P21"/>
    <mergeCell ref="R21:S21"/>
    <mergeCell ref="T21:V21"/>
    <mergeCell ref="W21:X21"/>
    <mergeCell ref="Z21:AA21"/>
    <mergeCell ref="AB21:AC21"/>
    <mergeCell ref="AD21:AE21"/>
    <mergeCell ref="C22:D22"/>
    <mergeCell ref="E22:G22"/>
    <mergeCell ref="H22:I22"/>
    <mergeCell ref="K22:L22"/>
    <mergeCell ref="M22:N22"/>
    <mergeCell ref="O22:P22"/>
    <mergeCell ref="R22:S22"/>
    <mergeCell ref="T22:V22"/>
    <mergeCell ref="W22:X22"/>
    <mergeCell ref="Z22:AA22"/>
    <mergeCell ref="AB22:AC22"/>
    <mergeCell ref="AD22:AE22"/>
    <mergeCell ref="C23:D23"/>
    <mergeCell ref="E23:G23"/>
    <mergeCell ref="H23:I23"/>
    <mergeCell ref="K23:L23"/>
    <mergeCell ref="M23:N23"/>
    <mergeCell ref="O23:P23"/>
    <mergeCell ref="R23:S23"/>
    <mergeCell ref="T23:V23"/>
    <mergeCell ref="W23:X23"/>
    <mergeCell ref="Z23:AA23"/>
    <mergeCell ref="AB23:AC23"/>
    <mergeCell ref="AD23:AE23"/>
    <mergeCell ref="C24:D24"/>
    <mergeCell ref="E24:G24"/>
    <mergeCell ref="H24:I24"/>
    <mergeCell ref="K24:L24"/>
    <mergeCell ref="M24:N24"/>
    <mergeCell ref="O24:P24"/>
    <mergeCell ref="R24:S24"/>
    <mergeCell ref="T24:V24"/>
    <mergeCell ref="W24:X24"/>
    <mergeCell ref="Z24:AA24"/>
    <mergeCell ref="AB24:AC24"/>
    <mergeCell ref="AD24:AE24"/>
    <mergeCell ref="C25:D25"/>
    <mergeCell ref="E25:G25"/>
    <mergeCell ref="H25:I25"/>
    <mergeCell ref="K25:L25"/>
    <mergeCell ref="M25:N25"/>
    <mergeCell ref="O25:P25"/>
    <mergeCell ref="R25:S25"/>
    <mergeCell ref="T25:V25"/>
    <mergeCell ref="W25:X25"/>
    <mergeCell ref="Z25:AA25"/>
    <mergeCell ref="AB25:AC25"/>
    <mergeCell ref="AD25:AE25"/>
    <mergeCell ref="C26:D26"/>
    <mergeCell ref="E26:G26"/>
    <mergeCell ref="H26:I26"/>
    <mergeCell ref="K26:L26"/>
    <mergeCell ref="M26:N26"/>
    <mergeCell ref="O26:P26"/>
    <mergeCell ref="R26:S26"/>
    <mergeCell ref="T26:V26"/>
    <mergeCell ref="W26:X26"/>
    <mergeCell ref="Z26:AA26"/>
    <mergeCell ref="AB26:AC26"/>
    <mergeCell ref="AD26:AE26"/>
    <mergeCell ref="AG26:AH26"/>
    <mergeCell ref="AI26:AK26"/>
    <mergeCell ref="AQ26:AR26"/>
    <mergeCell ref="AS26:AT26"/>
    <mergeCell ref="C27:D27"/>
    <mergeCell ref="E27:G27"/>
    <mergeCell ref="H27:I27"/>
    <mergeCell ref="K27:L27"/>
    <mergeCell ref="M27:N27"/>
    <mergeCell ref="O27:P27"/>
    <mergeCell ref="AQ27:AR27"/>
    <mergeCell ref="AS27:AT27"/>
    <mergeCell ref="C29:G29"/>
    <mergeCell ref="R27:S27"/>
    <mergeCell ref="T27:V27"/>
    <mergeCell ref="AB27:AC27"/>
    <mergeCell ref="AD27:AE27"/>
    <mergeCell ref="AG27:AH27"/>
    <mergeCell ref="AI27:AK27"/>
  </mergeCells>
  <printOptions/>
  <pageMargins left="0.5465277777777777" right="0.17222222222222222" top="0.27291666666666664" bottom="0.11527777777777778" header="0.5118055555555555" footer="0.5118055555555555"/>
  <pageSetup fitToHeight="1" fitToWidth="1" horizontalDpi="300" verticalDpi="3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P27"/>
  <sheetViews>
    <sheetView zoomScale="75" zoomScaleNormal="75" zoomScalePageLayoutView="0" workbookViewId="0" topLeftCell="A8">
      <selection activeCell="AG15" sqref="AG15"/>
    </sheetView>
  </sheetViews>
  <sheetFormatPr defaultColWidth="3.00390625" defaultRowHeight="36.75" customHeight="1"/>
  <cols>
    <col min="1" max="5" width="3.00390625" style="22" customWidth="1"/>
    <col min="6" max="6" width="4.125" style="22" bestFit="1" customWidth="1"/>
    <col min="7" max="7" width="3.00390625" style="22" customWidth="1"/>
    <col min="8" max="8" width="4.00390625" style="22" bestFit="1" customWidth="1"/>
    <col min="9" max="10" width="3.00390625" style="22" customWidth="1"/>
    <col min="11" max="11" width="4.125" style="22" bestFit="1" customWidth="1"/>
    <col min="12" max="12" width="4.00390625" style="22" bestFit="1" customWidth="1"/>
    <col min="13" max="16" width="3.00390625" style="22" customWidth="1"/>
    <col min="17" max="18" width="4.00390625" style="22" bestFit="1" customWidth="1"/>
    <col min="19" max="16384" width="3.00390625" style="22" customWidth="1"/>
  </cols>
  <sheetData>
    <row r="1" spans="2:84" ht="36.75" customHeight="1">
      <c r="B1" s="23"/>
      <c r="C1" s="24"/>
      <c r="D1" s="24"/>
      <c r="E1" s="24"/>
      <c r="F1" s="25" t="s">
        <v>108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</row>
    <row r="2" spans="2:84" ht="36.75" customHeight="1">
      <c r="B2" s="27" t="s">
        <v>40</v>
      </c>
      <c r="C2" s="27"/>
      <c r="D2" s="27"/>
      <c r="E2" s="27"/>
      <c r="F2" s="27"/>
      <c r="G2" s="27"/>
      <c r="H2" s="27" t="s">
        <v>41</v>
      </c>
      <c r="I2" s="27" t="str">
        <f>C9</f>
        <v>D</v>
      </c>
      <c r="J2" s="27"/>
      <c r="K2" s="27" t="s">
        <v>42</v>
      </c>
      <c r="L2" s="27"/>
      <c r="M2" s="27"/>
      <c r="N2" s="28"/>
      <c r="O2" s="29"/>
      <c r="P2" s="27"/>
      <c r="Q2" s="27"/>
      <c r="R2" s="26"/>
      <c r="S2" s="27"/>
      <c r="T2" s="30"/>
      <c r="U2" s="30"/>
      <c r="V2" s="30"/>
      <c r="W2" s="27"/>
      <c r="X2" s="27"/>
      <c r="Y2" s="27"/>
      <c r="Z2" s="23"/>
      <c r="AA2" s="27"/>
      <c r="AB2" s="27"/>
      <c r="AC2" s="27"/>
      <c r="AD2" s="23"/>
      <c r="AE2" s="23"/>
      <c r="AF2" s="23"/>
      <c r="AG2" s="27"/>
      <c r="AH2" s="27"/>
      <c r="AI2" s="27"/>
      <c r="AJ2" s="27"/>
      <c r="AK2" s="27"/>
      <c r="AL2" s="30"/>
      <c r="AM2" s="30"/>
      <c r="AN2" s="30"/>
      <c r="AO2" s="27"/>
      <c r="AP2" s="27"/>
      <c r="AQ2" s="27"/>
      <c r="AR2" s="23"/>
      <c r="AS2" s="27"/>
      <c r="AT2" s="27"/>
      <c r="AU2" s="27"/>
      <c r="AV2" s="23"/>
      <c r="AW2" s="23"/>
      <c r="AX2" s="23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</row>
    <row r="3" spans="2:84" ht="18.75" customHeight="1">
      <c r="B3" s="26" t="s">
        <v>43</v>
      </c>
      <c r="C3" s="26"/>
      <c r="D3" s="37" t="s">
        <v>88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</row>
    <row r="4" spans="2:84" ht="18.75" customHeight="1">
      <c r="B4" s="26" t="s">
        <v>44</v>
      </c>
      <c r="C4" s="26"/>
      <c r="D4" s="26" t="s">
        <v>150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</row>
    <row r="5" spans="2:84" ht="18.75" customHeight="1">
      <c r="B5" s="26" t="s">
        <v>45</v>
      </c>
      <c r="C5" s="26"/>
      <c r="D5" s="26" t="s">
        <v>72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</row>
    <row r="6" spans="2:84" ht="18.75" customHeight="1">
      <c r="B6" s="26"/>
      <c r="C6" s="26"/>
      <c r="D6" s="26" t="s">
        <v>73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</row>
    <row r="7" spans="2:84" ht="18.75" customHeight="1"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</row>
    <row r="8" spans="2:84" ht="18.75" customHeight="1" thickBot="1">
      <c r="B8" s="26"/>
      <c r="C8" s="26"/>
      <c r="D8" s="26" t="s">
        <v>81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0" t="s">
        <v>140</v>
      </c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</row>
    <row r="9" spans="2:70" ht="36.75" customHeight="1" thickBot="1">
      <c r="B9" s="26"/>
      <c r="C9" s="263" t="s">
        <v>87</v>
      </c>
      <c r="D9" s="264"/>
      <c r="E9" s="264"/>
      <c r="F9" s="265" t="str">
        <f>C10</f>
        <v>篠原</v>
      </c>
      <c r="G9" s="265"/>
      <c r="H9" s="265"/>
      <c r="I9" s="266" t="str">
        <f>C11</f>
        <v>旭森</v>
      </c>
      <c r="J9" s="266"/>
      <c r="K9" s="266"/>
      <c r="L9" s="266" t="str">
        <f>C12</f>
        <v>永源寺</v>
      </c>
      <c r="M9" s="266"/>
      <c r="N9" s="266"/>
      <c r="O9" s="266" t="str">
        <f>C13</f>
        <v>桐原</v>
      </c>
      <c r="P9" s="266"/>
      <c r="Q9" s="266"/>
      <c r="R9" s="247" t="str">
        <f>C14</f>
        <v>蒲生</v>
      </c>
      <c r="S9" s="247"/>
      <c r="T9" s="247"/>
      <c r="U9" s="248" t="s">
        <v>39</v>
      </c>
      <c r="V9" s="248"/>
      <c r="W9" s="248"/>
      <c r="X9" s="249" t="s">
        <v>46</v>
      </c>
      <c r="Y9" s="249"/>
      <c r="Z9" s="249"/>
      <c r="AA9" s="249" t="s">
        <v>47</v>
      </c>
      <c r="AB9" s="249"/>
      <c r="AC9" s="249"/>
      <c r="AD9" s="249" t="s">
        <v>48</v>
      </c>
      <c r="AE9" s="249"/>
      <c r="AF9" s="249"/>
      <c r="AG9" s="261" t="s">
        <v>11</v>
      </c>
      <c r="AH9" s="261"/>
      <c r="AI9" s="262"/>
      <c r="AJ9" s="26"/>
      <c r="AK9" s="26"/>
      <c r="AL9" s="31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</row>
    <row r="10" spans="2:70" ht="36.75" customHeight="1" thickTop="1">
      <c r="B10" s="26"/>
      <c r="C10" s="253" t="s">
        <v>120</v>
      </c>
      <c r="D10" s="254"/>
      <c r="E10" s="254"/>
      <c r="F10" s="250"/>
      <c r="G10" s="251"/>
      <c r="H10" s="252"/>
      <c r="I10" s="129">
        <v>0</v>
      </c>
      <c r="J10" s="130" t="str">
        <f>IF(I10="","-",IF(I10&gt;K10,"○",IF(I10=K10,"△","●")))</f>
        <v>●</v>
      </c>
      <c r="K10" s="131">
        <v>19</v>
      </c>
      <c r="L10" s="96">
        <v>1</v>
      </c>
      <c r="M10" s="94" t="str">
        <f>IF(L10="","-",IF(L10&gt;N10,"○",IF(L10=N10,"△","●")))</f>
        <v>△</v>
      </c>
      <c r="N10" s="95">
        <v>1</v>
      </c>
      <c r="O10" s="96">
        <v>0</v>
      </c>
      <c r="P10" s="94" t="str">
        <f>IF(O10="","-",IF(O10&gt;Q10,"○",IF(O10=Q10,"△","●")))</f>
        <v>●</v>
      </c>
      <c r="Q10" s="95">
        <v>11</v>
      </c>
      <c r="R10" s="96">
        <v>1</v>
      </c>
      <c r="S10" s="94" t="str">
        <f>IF(R10="","-",IF(R10&gt;T10,"○",IF(R10=T10,"△","●")))</f>
        <v>●</v>
      </c>
      <c r="T10" s="94">
        <v>3</v>
      </c>
      <c r="U10" s="255">
        <f>COUNTIF(F10:T10,"○")*3+COUNTIF(F10:T10,"△")</f>
        <v>1</v>
      </c>
      <c r="V10" s="256"/>
      <c r="W10" s="257"/>
      <c r="X10" s="258">
        <f>F10+I10+L10+O10+R10</f>
        <v>2</v>
      </c>
      <c r="Y10" s="256"/>
      <c r="Z10" s="257"/>
      <c r="AA10" s="258">
        <f>H10+K10+N10+Q10+T10</f>
        <v>34</v>
      </c>
      <c r="AB10" s="256"/>
      <c r="AC10" s="257"/>
      <c r="AD10" s="258">
        <f>X10-AA10</f>
        <v>-32</v>
      </c>
      <c r="AE10" s="256"/>
      <c r="AF10" s="257"/>
      <c r="AG10" s="258">
        <v>5</v>
      </c>
      <c r="AH10" s="256"/>
      <c r="AI10" s="259"/>
      <c r="AJ10" s="26"/>
      <c r="AK10" s="26"/>
      <c r="AL10" s="31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</row>
    <row r="11" spans="2:70" ht="36.75" customHeight="1">
      <c r="B11" s="26" t="s">
        <v>75</v>
      </c>
      <c r="C11" s="237" t="s">
        <v>95</v>
      </c>
      <c r="D11" s="238"/>
      <c r="E11" s="238"/>
      <c r="F11" s="97">
        <v>19</v>
      </c>
      <c r="G11" s="93" t="str">
        <f>IF(F11="","-",IF(F11&gt;H11,"○",IF(F11=H11,"△","●")))</f>
        <v>○</v>
      </c>
      <c r="H11" s="93">
        <v>0</v>
      </c>
      <c r="I11" s="181"/>
      <c r="J11" s="182"/>
      <c r="K11" s="183"/>
      <c r="L11" s="127">
        <v>6</v>
      </c>
      <c r="M11" s="127" t="str">
        <f>IF(L11="","-",IF(L11&gt;N11,"○",IF(L11=N11,"△","●")))</f>
        <v>○</v>
      </c>
      <c r="N11" s="128">
        <v>0</v>
      </c>
      <c r="O11" s="99">
        <v>1</v>
      </c>
      <c r="P11" s="93" t="str">
        <f>IF(O11="","-",IF(O11&gt;Q11,"○",IF(O11=Q11,"△","●")))</f>
        <v>△</v>
      </c>
      <c r="Q11" s="98">
        <v>1</v>
      </c>
      <c r="R11" s="99">
        <v>1</v>
      </c>
      <c r="S11" s="93" t="str">
        <f>IF(R11="","-",IF(R11&gt;T11,"○",IF(R11=T11,"△","●")))</f>
        <v>●</v>
      </c>
      <c r="T11" s="93">
        <v>3</v>
      </c>
      <c r="U11" s="239">
        <f>COUNTIF(F11:T11,"○")*3+COUNTIF(F11:T11,"△")</f>
        <v>7</v>
      </c>
      <c r="V11" s="240"/>
      <c r="W11" s="241"/>
      <c r="X11" s="242">
        <f>F11+I11+L11+O11+R11</f>
        <v>27</v>
      </c>
      <c r="Y11" s="243"/>
      <c r="Z11" s="244"/>
      <c r="AA11" s="242">
        <f>H11+K11+N11+Q11+T11</f>
        <v>4</v>
      </c>
      <c r="AB11" s="243"/>
      <c r="AC11" s="244"/>
      <c r="AD11" s="243">
        <f>X11-AA11</f>
        <v>23</v>
      </c>
      <c r="AE11" s="243"/>
      <c r="AF11" s="244"/>
      <c r="AG11" s="245">
        <v>3</v>
      </c>
      <c r="AH11" s="240"/>
      <c r="AI11" s="246"/>
      <c r="AJ11" s="26"/>
      <c r="AK11" s="26"/>
      <c r="AL11" s="31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</row>
    <row r="12" spans="2:70" ht="36.75" customHeight="1">
      <c r="B12" s="26"/>
      <c r="C12" s="237" t="s">
        <v>121</v>
      </c>
      <c r="D12" s="238"/>
      <c r="E12" s="238"/>
      <c r="F12" s="97">
        <v>1</v>
      </c>
      <c r="G12" s="93" t="str">
        <f>IF(F12="","-",IF(F12&gt;H12,"○",IF(F12=H12,"△","●")))</f>
        <v>△</v>
      </c>
      <c r="H12" s="98">
        <v>1</v>
      </c>
      <c r="I12" s="132">
        <v>0</v>
      </c>
      <c r="J12" s="133" t="str">
        <f>IF(I12="","-",IF(I12&gt;K12,"○",IF(I12=K12,"△","●")))</f>
        <v>●</v>
      </c>
      <c r="K12" s="133">
        <v>6</v>
      </c>
      <c r="L12" s="181"/>
      <c r="M12" s="182"/>
      <c r="N12" s="183"/>
      <c r="O12" s="127">
        <v>0</v>
      </c>
      <c r="P12" s="127" t="str">
        <f>IF(O12="","-",IF(O12&gt;Q12,"○",IF(O12=Q12,"△","●")))</f>
        <v>●</v>
      </c>
      <c r="Q12" s="128">
        <v>6</v>
      </c>
      <c r="R12" s="99">
        <v>0</v>
      </c>
      <c r="S12" s="93" t="str">
        <f>IF(R12="","-",IF(R12&gt;T12,"○",IF(R12=T12,"△","●")))</f>
        <v>●</v>
      </c>
      <c r="T12" s="93">
        <v>5</v>
      </c>
      <c r="U12" s="239">
        <f>COUNTIF(F12:T12,"○")*3+COUNTIF(F12:T12,"△")</f>
        <v>1</v>
      </c>
      <c r="V12" s="240"/>
      <c r="W12" s="241"/>
      <c r="X12" s="242">
        <f>F12+I12+L12+O12+R12</f>
        <v>1</v>
      </c>
      <c r="Y12" s="243"/>
      <c r="Z12" s="244"/>
      <c r="AA12" s="242">
        <f>H12+K12+N12+Q12+T12</f>
        <v>18</v>
      </c>
      <c r="AB12" s="243"/>
      <c r="AC12" s="244"/>
      <c r="AD12" s="243">
        <f>X12-AA12</f>
        <v>-17</v>
      </c>
      <c r="AE12" s="243"/>
      <c r="AF12" s="244"/>
      <c r="AG12" s="245">
        <v>4</v>
      </c>
      <c r="AH12" s="240"/>
      <c r="AI12" s="246"/>
      <c r="AJ12" s="26"/>
      <c r="AK12" s="26"/>
      <c r="AL12" s="31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</row>
    <row r="13" spans="2:70" ht="36.75" customHeight="1">
      <c r="B13" s="26" t="s">
        <v>75</v>
      </c>
      <c r="C13" s="237" t="s">
        <v>122</v>
      </c>
      <c r="D13" s="238"/>
      <c r="E13" s="238"/>
      <c r="F13" s="97">
        <v>11</v>
      </c>
      <c r="G13" s="93" t="str">
        <f>IF(F13="","-",IF(F13&gt;H13,"○",IF(F13=H13,"△","●")))</f>
        <v>○</v>
      </c>
      <c r="H13" s="98">
        <v>0</v>
      </c>
      <c r="I13" s="99">
        <v>1</v>
      </c>
      <c r="J13" s="93" t="str">
        <f>IF(I13="","-",IF(I13&gt;K13,"○",IF(I13=K13,"△","●")))</f>
        <v>△</v>
      </c>
      <c r="K13" s="98">
        <v>1</v>
      </c>
      <c r="L13" s="132">
        <v>6</v>
      </c>
      <c r="M13" s="133" t="str">
        <f>IF(L13="","-",IF(L13&gt;N13,"○",IF(L13=N13,"△","●")))</f>
        <v>○</v>
      </c>
      <c r="N13" s="133">
        <v>0</v>
      </c>
      <c r="O13" s="181"/>
      <c r="P13" s="182"/>
      <c r="Q13" s="183"/>
      <c r="R13" s="127">
        <v>4</v>
      </c>
      <c r="S13" s="127" t="str">
        <f>IF(R13="","-",IF(R13&gt;T13,"○",IF(R13=T13,"△","●")))</f>
        <v>○</v>
      </c>
      <c r="T13" s="127">
        <v>0</v>
      </c>
      <c r="U13" s="239">
        <f>COUNTIF(F13:T13,"○")*3+COUNTIF(F13:T13,"△")</f>
        <v>10</v>
      </c>
      <c r="V13" s="240"/>
      <c r="W13" s="241"/>
      <c r="X13" s="242">
        <f>F13+I13+L13+O13+R13</f>
        <v>22</v>
      </c>
      <c r="Y13" s="243"/>
      <c r="Z13" s="244"/>
      <c r="AA13" s="242">
        <f>H13+K13+N13+Q13+T13</f>
        <v>1</v>
      </c>
      <c r="AB13" s="243"/>
      <c r="AC13" s="244"/>
      <c r="AD13" s="243">
        <f>X13-AA13</f>
        <v>21</v>
      </c>
      <c r="AE13" s="243"/>
      <c r="AF13" s="244"/>
      <c r="AG13" s="245">
        <v>1</v>
      </c>
      <c r="AH13" s="240"/>
      <c r="AI13" s="246"/>
      <c r="AJ13" s="26"/>
      <c r="AK13" s="26"/>
      <c r="AL13" s="31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</row>
    <row r="14" spans="2:70" ht="36.75" customHeight="1" thickBot="1">
      <c r="B14" s="26"/>
      <c r="C14" s="227" t="s">
        <v>52</v>
      </c>
      <c r="D14" s="228"/>
      <c r="E14" s="228"/>
      <c r="F14" s="100">
        <v>3</v>
      </c>
      <c r="G14" s="101" t="str">
        <f>IF(F14="","-",IF(F14&gt;H14,"○",IF(F14=H14,"△","●")))</f>
        <v>○</v>
      </c>
      <c r="H14" s="102">
        <v>1</v>
      </c>
      <c r="I14" s="114">
        <v>3</v>
      </c>
      <c r="J14" s="101" t="str">
        <f>IF(I14="","-",IF(I14&gt;K14,"○",IF(I14=K14,"△","●")))</f>
        <v>○</v>
      </c>
      <c r="K14" s="102">
        <v>1</v>
      </c>
      <c r="L14" s="114">
        <v>5</v>
      </c>
      <c r="M14" s="101" t="str">
        <f>IF(L14="","-",IF(L14&gt;N14,"○",IF(L14=N14,"△","●")))</f>
        <v>○</v>
      </c>
      <c r="N14" s="102">
        <v>0</v>
      </c>
      <c r="O14" s="134">
        <v>0</v>
      </c>
      <c r="P14" s="135" t="str">
        <f>IF(O14="","-",IF(O14&gt;Q14,"○",IF(O14=Q14,"△","●")))</f>
        <v>●</v>
      </c>
      <c r="Q14" s="135">
        <v>4</v>
      </c>
      <c r="R14" s="234"/>
      <c r="S14" s="235"/>
      <c r="T14" s="305"/>
      <c r="U14" s="230">
        <f>COUNTIF(F14:T14,"○")*3+COUNTIF(F14:T14,"△")</f>
        <v>9</v>
      </c>
      <c r="V14" s="230"/>
      <c r="W14" s="231"/>
      <c r="X14" s="232">
        <f>F14+I14+L14+O14+R14</f>
        <v>11</v>
      </c>
      <c r="Y14" s="230"/>
      <c r="Z14" s="231"/>
      <c r="AA14" s="232">
        <f>H14+K14+N14+Q14+T14</f>
        <v>6</v>
      </c>
      <c r="AB14" s="230"/>
      <c r="AC14" s="231"/>
      <c r="AD14" s="230">
        <f>X14-AA14</f>
        <v>5</v>
      </c>
      <c r="AE14" s="230"/>
      <c r="AF14" s="231"/>
      <c r="AG14" s="232">
        <v>2</v>
      </c>
      <c r="AH14" s="230"/>
      <c r="AI14" s="233"/>
      <c r="AJ14" s="26"/>
      <c r="AK14" s="26"/>
      <c r="AL14" s="31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</row>
    <row r="15" spans="3:94" s="36" customFormat="1" ht="36.75" customHeight="1" thickBot="1">
      <c r="C15" s="34" t="s">
        <v>76</v>
      </c>
      <c r="D15" s="32"/>
      <c r="E15" s="32"/>
      <c r="F15" s="33"/>
      <c r="G15" s="34" t="s">
        <v>97</v>
      </c>
      <c r="H15" s="33"/>
      <c r="I15" s="34"/>
      <c r="J15" s="34"/>
      <c r="K15" s="34"/>
      <c r="L15" s="34"/>
      <c r="M15" s="34"/>
      <c r="N15" s="34"/>
      <c r="O15" s="34"/>
      <c r="P15" s="34"/>
      <c r="Q15" s="34"/>
      <c r="R15" s="32" t="s">
        <v>60</v>
      </c>
      <c r="S15" s="34"/>
      <c r="T15" s="34"/>
      <c r="U15" s="34"/>
      <c r="V15" s="34" t="s">
        <v>138</v>
      </c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</row>
    <row r="16" spans="3:46" s="70" customFormat="1" ht="28.5" customHeight="1">
      <c r="C16" s="224" t="s">
        <v>49</v>
      </c>
      <c r="D16" s="225"/>
      <c r="E16" s="225"/>
      <c r="F16" s="225"/>
      <c r="G16" s="225"/>
      <c r="H16" s="225" t="s">
        <v>123</v>
      </c>
      <c r="I16" s="225"/>
      <c r="J16" s="225"/>
      <c r="K16" s="225"/>
      <c r="L16" s="225"/>
      <c r="M16" s="225"/>
      <c r="N16" s="225"/>
      <c r="O16" s="225"/>
      <c r="P16" s="226"/>
      <c r="R16" s="224" t="s">
        <v>49</v>
      </c>
      <c r="S16" s="225"/>
      <c r="T16" s="225"/>
      <c r="U16" s="225"/>
      <c r="V16" s="225"/>
      <c r="W16" s="225" t="s">
        <v>124</v>
      </c>
      <c r="X16" s="225"/>
      <c r="Y16" s="225"/>
      <c r="Z16" s="225"/>
      <c r="AA16" s="225"/>
      <c r="AB16" s="225"/>
      <c r="AC16" s="225"/>
      <c r="AD16" s="225"/>
      <c r="AE16" s="226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</row>
    <row r="17" spans="3:52" s="70" customFormat="1" ht="28.5" customHeight="1">
      <c r="C17" s="214" t="s">
        <v>50</v>
      </c>
      <c r="D17" s="215"/>
      <c r="E17" s="215"/>
      <c r="F17" s="215"/>
      <c r="G17" s="215"/>
      <c r="H17" s="216" t="s">
        <v>125</v>
      </c>
      <c r="I17" s="217"/>
      <c r="J17" s="217"/>
      <c r="K17" s="217"/>
      <c r="L17" s="217"/>
      <c r="M17" s="217"/>
      <c r="N17" s="217"/>
      <c r="O17" s="217"/>
      <c r="P17" s="218"/>
      <c r="R17" s="214" t="s">
        <v>50</v>
      </c>
      <c r="S17" s="215"/>
      <c r="T17" s="215"/>
      <c r="U17" s="215"/>
      <c r="V17" s="215"/>
      <c r="W17" s="216" t="s">
        <v>126</v>
      </c>
      <c r="X17" s="217"/>
      <c r="Y17" s="217"/>
      <c r="Z17" s="217"/>
      <c r="AA17" s="217"/>
      <c r="AB17" s="217"/>
      <c r="AC17" s="217"/>
      <c r="AD17" s="217"/>
      <c r="AE17" s="218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40"/>
      <c r="AT17" s="140"/>
      <c r="AU17" s="140"/>
      <c r="AV17" s="140"/>
      <c r="AW17" s="267" t="s">
        <v>144</v>
      </c>
      <c r="AX17" s="267"/>
      <c r="AY17" s="267"/>
      <c r="AZ17" s="267"/>
    </row>
    <row r="18" spans="3:52" s="57" customFormat="1" ht="36.75" customHeight="1" thickBot="1">
      <c r="C18" s="210" t="s">
        <v>51</v>
      </c>
      <c r="D18" s="211"/>
      <c r="E18" s="211"/>
      <c r="F18" s="211"/>
      <c r="G18" s="211"/>
      <c r="H18" s="211" t="s">
        <v>18</v>
      </c>
      <c r="I18" s="211"/>
      <c r="J18" s="211"/>
      <c r="K18" s="211"/>
      <c r="L18" s="211"/>
      <c r="M18" s="211" t="s">
        <v>56</v>
      </c>
      <c r="N18" s="211"/>
      <c r="O18" s="211" t="s">
        <v>58</v>
      </c>
      <c r="P18" s="212"/>
      <c r="R18" s="210" t="s">
        <v>51</v>
      </c>
      <c r="S18" s="211"/>
      <c r="T18" s="211"/>
      <c r="U18" s="211"/>
      <c r="V18" s="211"/>
      <c r="W18" s="211" t="s">
        <v>18</v>
      </c>
      <c r="X18" s="211"/>
      <c r="Y18" s="211"/>
      <c r="Z18" s="211"/>
      <c r="AA18" s="211"/>
      <c r="AB18" s="211" t="s">
        <v>56</v>
      </c>
      <c r="AC18" s="211"/>
      <c r="AD18" s="211" t="s">
        <v>58</v>
      </c>
      <c r="AE18" s="212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268" t="s">
        <v>145</v>
      </c>
      <c r="AT18" s="268"/>
      <c r="AU18" s="268"/>
      <c r="AV18" s="268"/>
      <c r="AW18" s="267" t="s">
        <v>56</v>
      </c>
      <c r="AX18" s="267"/>
      <c r="AY18" s="267" t="s">
        <v>146</v>
      </c>
      <c r="AZ18" s="267"/>
    </row>
    <row r="19" spans="3:52" s="57" customFormat="1" ht="36.75" customHeight="1" thickTop="1">
      <c r="C19" s="205">
        <v>1</v>
      </c>
      <c r="D19" s="206"/>
      <c r="E19" s="207">
        <v>0.3958333333333333</v>
      </c>
      <c r="F19" s="207"/>
      <c r="G19" s="207"/>
      <c r="H19" s="300" t="str">
        <f>C13</f>
        <v>桐原</v>
      </c>
      <c r="I19" s="301"/>
      <c r="J19" s="56" t="s">
        <v>20</v>
      </c>
      <c r="K19" s="301" t="str">
        <f>C11</f>
        <v>旭森</v>
      </c>
      <c r="L19" s="302"/>
      <c r="M19" s="296" t="str">
        <f>C14</f>
        <v>蒲生</v>
      </c>
      <c r="N19" s="296"/>
      <c r="O19" s="303" t="str">
        <f>C10</f>
        <v>篠原</v>
      </c>
      <c r="P19" s="304"/>
      <c r="R19" s="298" t="s">
        <v>14</v>
      </c>
      <c r="S19" s="299"/>
      <c r="T19" s="207">
        <v>0.3958333333333333</v>
      </c>
      <c r="U19" s="207"/>
      <c r="V19" s="207"/>
      <c r="W19" s="300" t="str">
        <f>C13</f>
        <v>桐原</v>
      </c>
      <c r="X19" s="301"/>
      <c r="Y19" s="56" t="s">
        <v>20</v>
      </c>
      <c r="Z19" s="301" t="str">
        <f>C14</f>
        <v>蒲生</v>
      </c>
      <c r="AA19" s="302"/>
      <c r="AB19" s="296" t="str">
        <f>C10</f>
        <v>篠原</v>
      </c>
      <c r="AC19" s="296"/>
      <c r="AD19" s="296" t="str">
        <f>C12</f>
        <v>永源寺</v>
      </c>
      <c r="AE19" s="297"/>
      <c r="AG19" s="110"/>
      <c r="AH19" s="110"/>
      <c r="AI19" s="111"/>
      <c r="AJ19" s="111"/>
      <c r="AK19" s="111"/>
      <c r="AL19" s="116"/>
      <c r="AM19" s="116"/>
      <c r="AN19" s="116"/>
      <c r="AO19" s="116"/>
      <c r="AP19" s="116"/>
      <c r="AQ19" s="115"/>
      <c r="AR19" s="115"/>
      <c r="AS19" s="268" t="str">
        <f>H19</f>
        <v>桐原</v>
      </c>
      <c r="AT19" s="268"/>
      <c r="AU19" s="268"/>
      <c r="AV19" s="268"/>
      <c r="AW19" s="267">
        <v>2</v>
      </c>
      <c r="AX19" s="267"/>
      <c r="AY19" s="267">
        <v>2</v>
      </c>
      <c r="AZ19" s="267"/>
    </row>
    <row r="20" spans="3:52" s="57" customFormat="1" ht="36.75" customHeight="1">
      <c r="C20" s="191">
        <v>2</v>
      </c>
      <c r="D20" s="192"/>
      <c r="E20" s="201">
        <v>0.4236111111111111</v>
      </c>
      <c r="F20" s="201"/>
      <c r="G20" s="201"/>
      <c r="H20" s="289" t="str">
        <f>C14</f>
        <v>蒲生</v>
      </c>
      <c r="I20" s="290"/>
      <c r="J20" s="56" t="s">
        <v>20</v>
      </c>
      <c r="K20" s="290" t="str">
        <f>C12</f>
        <v>永源寺</v>
      </c>
      <c r="L20" s="291"/>
      <c r="M20" s="296" t="str">
        <f>C13</f>
        <v>桐原</v>
      </c>
      <c r="N20" s="296"/>
      <c r="O20" s="296" t="str">
        <f>C11</f>
        <v>旭森</v>
      </c>
      <c r="P20" s="297"/>
      <c r="R20" s="287" t="s">
        <v>16</v>
      </c>
      <c r="S20" s="288"/>
      <c r="T20" s="201">
        <v>0.4236111111111111</v>
      </c>
      <c r="U20" s="201"/>
      <c r="V20" s="201"/>
      <c r="W20" s="289" t="str">
        <f>C10</f>
        <v>篠原</v>
      </c>
      <c r="X20" s="290"/>
      <c r="Y20" s="56" t="s">
        <v>20</v>
      </c>
      <c r="Z20" s="290" t="str">
        <f>C11</f>
        <v>旭森</v>
      </c>
      <c r="AA20" s="291"/>
      <c r="AB20" s="294" t="str">
        <f>C13</f>
        <v>桐原</v>
      </c>
      <c r="AC20" s="295"/>
      <c r="AD20" s="296" t="str">
        <f>C14</f>
        <v>蒲生</v>
      </c>
      <c r="AE20" s="297"/>
      <c r="AG20" s="110"/>
      <c r="AH20" s="110"/>
      <c r="AI20" s="111"/>
      <c r="AJ20" s="111"/>
      <c r="AK20" s="111"/>
      <c r="AL20" s="116"/>
      <c r="AM20" s="116"/>
      <c r="AN20" s="116"/>
      <c r="AO20" s="116"/>
      <c r="AP20" s="116"/>
      <c r="AQ20" s="115"/>
      <c r="AR20" s="115"/>
      <c r="AS20" s="268" t="str">
        <f>K19</f>
        <v>旭森</v>
      </c>
      <c r="AT20" s="268"/>
      <c r="AU20" s="268"/>
      <c r="AV20" s="268"/>
      <c r="AW20" s="267">
        <v>2</v>
      </c>
      <c r="AX20" s="267"/>
      <c r="AY20" s="267">
        <v>2</v>
      </c>
      <c r="AZ20" s="267"/>
    </row>
    <row r="21" spans="3:52" s="57" customFormat="1" ht="36.75" customHeight="1">
      <c r="C21" s="191">
        <v>3</v>
      </c>
      <c r="D21" s="192"/>
      <c r="E21" s="201">
        <v>0.4513888888888889</v>
      </c>
      <c r="F21" s="201"/>
      <c r="G21" s="201"/>
      <c r="H21" s="289" t="str">
        <f>C10</f>
        <v>篠原</v>
      </c>
      <c r="I21" s="290"/>
      <c r="J21" s="56" t="s">
        <v>20</v>
      </c>
      <c r="K21" s="290" t="str">
        <f>C13</f>
        <v>桐原</v>
      </c>
      <c r="L21" s="291"/>
      <c r="M21" s="292" t="str">
        <f>C12</f>
        <v>永源寺</v>
      </c>
      <c r="N21" s="292"/>
      <c r="O21" s="292" t="str">
        <f>C14</f>
        <v>蒲生</v>
      </c>
      <c r="P21" s="293"/>
      <c r="R21" s="287" t="s">
        <v>12</v>
      </c>
      <c r="S21" s="288"/>
      <c r="T21" s="201">
        <v>0.4513888888888889</v>
      </c>
      <c r="U21" s="201"/>
      <c r="V21" s="201"/>
      <c r="W21" s="289" t="str">
        <f>C12</f>
        <v>永源寺</v>
      </c>
      <c r="X21" s="290"/>
      <c r="Y21" s="56" t="s">
        <v>20</v>
      </c>
      <c r="Z21" s="290" t="str">
        <f>C13</f>
        <v>桐原</v>
      </c>
      <c r="AA21" s="291"/>
      <c r="AB21" s="292" t="str">
        <f>C11</f>
        <v>旭森</v>
      </c>
      <c r="AC21" s="292"/>
      <c r="AD21" s="292" t="str">
        <f>C10</f>
        <v>篠原</v>
      </c>
      <c r="AE21" s="293"/>
      <c r="AG21" s="110"/>
      <c r="AH21" s="110"/>
      <c r="AI21" s="111"/>
      <c r="AJ21" s="111"/>
      <c r="AK21" s="111"/>
      <c r="AL21" s="116"/>
      <c r="AM21" s="116"/>
      <c r="AN21" s="116"/>
      <c r="AO21" s="116"/>
      <c r="AP21" s="116"/>
      <c r="AQ21" s="115"/>
      <c r="AR21" s="115"/>
      <c r="AS21" s="268" t="str">
        <f>H20</f>
        <v>蒲生</v>
      </c>
      <c r="AT21" s="268"/>
      <c r="AU21" s="268"/>
      <c r="AV21" s="268"/>
      <c r="AW21" s="267">
        <v>2</v>
      </c>
      <c r="AX21" s="267"/>
      <c r="AY21" s="267">
        <v>2</v>
      </c>
      <c r="AZ21" s="267"/>
    </row>
    <row r="22" spans="3:52" s="57" customFormat="1" ht="36.75" customHeight="1">
      <c r="C22" s="191">
        <v>4</v>
      </c>
      <c r="D22" s="192"/>
      <c r="E22" s="201">
        <v>0.4791666666666667</v>
      </c>
      <c r="F22" s="201"/>
      <c r="G22" s="201"/>
      <c r="H22" s="289" t="str">
        <f>C12</f>
        <v>永源寺</v>
      </c>
      <c r="I22" s="290"/>
      <c r="J22" s="56" t="s">
        <v>20</v>
      </c>
      <c r="K22" s="290" t="str">
        <f>C11</f>
        <v>旭森</v>
      </c>
      <c r="L22" s="291"/>
      <c r="M22" s="292" t="str">
        <f>C10</f>
        <v>篠原</v>
      </c>
      <c r="N22" s="292"/>
      <c r="O22" s="292" t="str">
        <f>C13</f>
        <v>桐原</v>
      </c>
      <c r="P22" s="293"/>
      <c r="R22" s="287" t="s">
        <v>13</v>
      </c>
      <c r="S22" s="288"/>
      <c r="T22" s="201">
        <v>0.4791666666666667</v>
      </c>
      <c r="U22" s="201"/>
      <c r="V22" s="201"/>
      <c r="W22" s="289" t="str">
        <f>C11</f>
        <v>旭森</v>
      </c>
      <c r="X22" s="290"/>
      <c r="Y22" s="56" t="s">
        <v>20</v>
      </c>
      <c r="Z22" s="290" t="str">
        <f>C14</f>
        <v>蒲生</v>
      </c>
      <c r="AA22" s="291"/>
      <c r="AB22" s="292" t="str">
        <f>C12</f>
        <v>永源寺</v>
      </c>
      <c r="AC22" s="292"/>
      <c r="AD22" s="292" t="str">
        <f>C13</f>
        <v>桐原</v>
      </c>
      <c r="AE22" s="293"/>
      <c r="AG22" s="110"/>
      <c r="AH22" s="110"/>
      <c r="AI22" s="111"/>
      <c r="AJ22" s="111"/>
      <c r="AK22" s="111"/>
      <c r="AL22" s="116"/>
      <c r="AM22" s="116"/>
      <c r="AN22" s="116"/>
      <c r="AO22" s="116"/>
      <c r="AP22" s="116"/>
      <c r="AQ22" s="115"/>
      <c r="AR22" s="115"/>
      <c r="AS22" s="268" t="str">
        <f>K20</f>
        <v>永源寺</v>
      </c>
      <c r="AT22" s="268"/>
      <c r="AU22" s="268"/>
      <c r="AV22" s="268"/>
      <c r="AW22" s="267">
        <v>2</v>
      </c>
      <c r="AX22" s="267"/>
      <c r="AY22" s="267">
        <v>2</v>
      </c>
      <c r="AZ22" s="267"/>
    </row>
    <row r="23" spans="3:52" s="57" customFormat="1" ht="36.75" customHeight="1" thickBot="1">
      <c r="C23" s="188">
        <v>5</v>
      </c>
      <c r="D23" s="189"/>
      <c r="E23" s="280">
        <v>0.5069444444444444</v>
      </c>
      <c r="F23" s="280"/>
      <c r="G23" s="280"/>
      <c r="H23" s="283" t="str">
        <f>C10</f>
        <v>篠原</v>
      </c>
      <c r="I23" s="284"/>
      <c r="J23" s="58" t="s">
        <v>20</v>
      </c>
      <c r="K23" s="284" t="str">
        <f>C14</f>
        <v>蒲生</v>
      </c>
      <c r="L23" s="285"/>
      <c r="M23" s="286" t="str">
        <f>C11</f>
        <v>旭森</v>
      </c>
      <c r="N23" s="286"/>
      <c r="O23" s="281" t="str">
        <f>C12</f>
        <v>永源寺</v>
      </c>
      <c r="P23" s="282"/>
      <c r="R23" s="278" t="s">
        <v>15</v>
      </c>
      <c r="S23" s="279"/>
      <c r="T23" s="280">
        <v>0.5069444444444444</v>
      </c>
      <c r="U23" s="280"/>
      <c r="V23" s="280"/>
      <c r="W23" s="283" t="str">
        <f>C10</f>
        <v>篠原</v>
      </c>
      <c r="X23" s="284"/>
      <c r="Y23" s="58" t="s">
        <v>20</v>
      </c>
      <c r="Z23" s="284" t="str">
        <f>C12</f>
        <v>永源寺</v>
      </c>
      <c r="AA23" s="285"/>
      <c r="AB23" s="286" t="str">
        <f>C14</f>
        <v>蒲生</v>
      </c>
      <c r="AC23" s="286"/>
      <c r="AD23" s="281" t="str">
        <f>C11</f>
        <v>旭森</v>
      </c>
      <c r="AE23" s="282"/>
      <c r="AG23" s="110"/>
      <c r="AH23" s="110"/>
      <c r="AI23" s="111"/>
      <c r="AJ23" s="111"/>
      <c r="AK23" s="111"/>
      <c r="AL23" s="116"/>
      <c r="AM23" s="116"/>
      <c r="AN23" s="116"/>
      <c r="AO23" s="116"/>
      <c r="AP23" s="116"/>
      <c r="AQ23" s="115"/>
      <c r="AR23" s="115"/>
      <c r="AS23" s="268" t="str">
        <f>H21</f>
        <v>篠原</v>
      </c>
      <c r="AT23" s="268"/>
      <c r="AU23" s="268"/>
      <c r="AV23" s="268"/>
      <c r="AW23" s="267">
        <v>2</v>
      </c>
      <c r="AX23" s="267"/>
      <c r="AY23" s="267">
        <v>2</v>
      </c>
      <c r="AZ23" s="267"/>
    </row>
    <row r="24" spans="3:52" ht="36.75" customHeight="1">
      <c r="C24" s="110"/>
      <c r="D24" s="110"/>
      <c r="E24" s="104"/>
      <c r="F24" s="104"/>
      <c r="G24" s="104"/>
      <c r="H24" s="38"/>
      <c r="I24" s="39"/>
      <c r="J24" s="39"/>
      <c r="K24" s="39"/>
      <c r="L24" s="40"/>
      <c r="M24" s="185"/>
      <c r="N24" s="185"/>
      <c r="O24" s="185"/>
      <c r="P24" s="185"/>
      <c r="Q24" s="41"/>
      <c r="R24" s="186"/>
      <c r="S24" s="186"/>
      <c r="T24" s="193"/>
      <c r="U24" s="193"/>
      <c r="V24" s="193"/>
      <c r="W24" s="38"/>
      <c r="X24" s="39"/>
      <c r="Y24" s="39"/>
      <c r="Z24" s="39"/>
      <c r="AA24" s="40"/>
      <c r="AB24" s="185"/>
      <c r="AC24" s="185"/>
      <c r="AD24" s="194"/>
      <c r="AE24" s="194"/>
      <c r="AF24" s="41"/>
      <c r="AG24" s="186"/>
      <c r="AH24" s="186"/>
      <c r="AI24" s="193"/>
      <c r="AJ24" s="193"/>
      <c r="AK24" s="193"/>
      <c r="AL24" s="38"/>
      <c r="AM24" s="39"/>
      <c r="AN24" s="39"/>
      <c r="AO24" s="39"/>
      <c r="AP24" s="40"/>
      <c r="AQ24" s="50"/>
      <c r="AR24" s="50"/>
      <c r="AS24" s="141"/>
      <c r="AT24" s="141"/>
      <c r="AU24" s="141"/>
      <c r="AV24" s="141"/>
      <c r="AW24" s="142"/>
      <c r="AX24" s="142"/>
      <c r="AY24" s="142"/>
      <c r="AZ24" s="142"/>
    </row>
    <row r="25" spans="2:52" ht="19.5" customHeight="1">
      <c r="B25" s="110"/>
      <c r="C25" s="184" t="s">
        <v>131</v>
      </c>
      <c r="D25" s="184"/>
      <c r="E25" s="184"/>
      <c r="F25" s="184"/>
      <c r="G25" s="184"/>
      <c r="H25" s="121" t="s">
        <v>99</v>
      </c>
      <c r="I25" s="122"/>
      <c r="J25" s="123"/>
      <c r="K25" s="122"/>
      <c r="L25" s="123"/>
      <c r="M25" s="123"/>
      <c r="AN25" s="117"/>
      <c r="AO25" s="185"/>
      <c r="AP25" s="185"/>
      <c r="AQ25" s="50"/>
      <c r="AR25" s="50"/>
      <c r="AS25" s="109"/>
      <c r="AT25" s="109"/>
      <c r="AU25" s="109"/>
      <c r="AV25" s="109"/>
      <c r="AW25" s="57"/>
      <c r="AX25" s="57"/>
      <c r="AY25" s="57"/>
      <c r="AZ25" s="57"/>
    </row>
    <row r="26" spans="2:44" ht="19.5" customHeight="1">
      <c r="B26" s="110"/>
      <c r="C26" s="123"/>
      <c r="D26" s="124"/>
      <c r="E26" s="124"/>
      <c r="F26" s="124"/>
      <c r="G26" s="124"/>
      <c r="H26" s="122" t="s">
        <v>100</v>
      </c>
      <c r="I26" s="125"/>
      <c r="J26" s="126"/>
      <c r="K26" s="124"/>
      <c r="L26" s="123"/>
      <c r="M26" s="123"/>
      <c r="AN26" s="40"/>
      <c r="AO26" s="194"/>
      <c r="AP26" s="194"/>
      <c r="AQ26" s="185"/>
      <c r="AR26" s="185"/>
    </row>
    <row r="27" spans="4:11" ht="19.5" customHeight="1">
      <c r="D27" s="113"/>
      <c r="E27" s="113"/>
      <c r="F27" s="113"/>
      <c r="G27" s="113"/>
      <c r="H27" s="112"/>
      <c r="I27" s="5"/>
      <c r="J27" s="42"/>
      <c r="K27" s="113"/>
    </row>
  </sheetData>
  <sheetProtection selectLockedCells="1" selectUnlockedCells="1"/>
  <mergeCells count="154">
    <mergeCell ref="AW17:AZ17"/>
    <mergeCell ref="AS18:AV18"/>
    <mergeCell ref="AW18:AX18"/>
    <mergeCell ref="AY18:AZ18"/>
    <mergeCell ref="AS23:AV23"/>
    <mergeCell ref="AW23:AX23"/>
    <mergeCell ref="AY23:AZ23"/>
    <mergeCell ref="AS21:AV21"/>
    <mergeCell ref="AW21:AX21"/>
    <mergeCell ref="AY21:AZ21"/>
    <mergeCell ref="AS22:AV22"/>
    <mergeCell ref="AW22:AX22"/>
    <mergeCell ref="AY22:AZ22"/>
    <mergeCell ref="AS19:AV19"/>
    <mergeCell ref="AW19:AX19"/>
    <mergeCell ref="AY19:AZ19"/>
    <mergeCell ref="AS20:AV20"/>
    <mergeCell ref="AW20:AX20"/>
    <mergeCell ref="AY20:AZ20"/>
    <mergeCell ref="AG9:AI9"/>
    <mergeCell ref="U9:W9"/>
    <mergeCell ref="AD10:AF10"/>
    <mergeCell ref="AG10:AI10"/>
    <mergeCell ref="U8:AI8"/>
    <mergeCell ref="AD9:AF9"/>
    <mergeCell ref="X9:Z9"/>
    <mergeCell ref="AA9:AC9"/>
    <mergeCell ref="C9:E9"/>
    <mergeCell ref="F9:H9"/>
    <mergeCell ref="I9:K9"/>
    <mergeCell ref="L9:N9"/>
    <mergeCell ref="O9:Q9"/>
    <mergeCell ref="R9:T9"/>
    <mergeCell ref="C11:E11"/>
    <mergeCell ref="U11:W11"/>
    <mergeCell ref="X11:Z11"/>
    <mergeCell ref="AA11:AC11"/>
    <mergeCell ref="C10:E10"/>
    <mergeCell ref="U10:W10"/>
    <mergeCell ref="X10:Z10"/>
    <mergeCell ref="AA10:AC10"/>
    <mergeCell ref="F10:H10"/>
    <mergeCell ref="AD11:AF11"/>
    <mergeCell ref="AG11:AI11"/>
    <mergeCell ref="C12:E12"/>
    <mergeCell ref="U12:W12"/>
    <mergeCell ref="X12:Z12"/>
    <mergeCell ref="AA12:AC12"/>
    <mergeCell ref="AD12:AF12"/>
    <mergeCell ref="AG12:AI12"/>
    <mergeCell ref="I11:K11"/>
    <mergeCell ref="L12:N12"/>
    <mergeCell ref="C13:E13"/>
    <mergeCell ref="U13:W13"/>
    <mergeCell ref="X13:Z13"/>
    <mergeCell ref="AA13:AC13"/>
    <mergeCell ref="AD13:AF13"/>
    <mergeCell ref="AG13:AI13"/>
    <mergeCell ref="O13:Q13"/>
    <mergeCell ref="C14:E14"/>
    <mergeCell ref="U14:W14"/>
    <mergeCell ref="X14:Z14"/>
    <mergeCell ref="AA14:AC14"/>
    <mergeCell ref="AD14:AF14"/>
    <mergeCell ref="AG14:AI14"/>
    <mergeCell ref="R14:T14"/>
    <mergeCell ref="C17:G17"/>
    <mergeCell ref="H17:P17"/>
    <mergeCell ref="R17:V17"/>
    <mergeCell ref="W17:AE17"/>
    <mergeCell ref="C16:G16"/>
    <mergeCell ref="H16:P16"/>
    <mergeCell ref="R16:V16"/>
    <mergeCell ref="W16:AE16"/>
    <mergeCell ref="AB18:AC18"/>
    <mergeCell ref="AD18:AE18"/>
    <mergeCell ref="C18:G18"/>
    <mergeCell ref="H18:L18"/>
    <mergeCell ref="M18:N18"/>
    <mergeCell ref="O18:P18"/>
    <mergeCell ref="R18:V18"/>
    <mergeCell ref="W18:AA18"/>
    <mergeCell ref="C19:D19"/>
    <mergeCell ref="E19:G19"/>
    <mergeCell ref="H19:I19"/>
    <mergeCell ref="K19:L19"/>
    <mergeCell ref="M19:N19"/>
    <mergeCell ref="O19:P19"/>
    <mergeCell ref="R19:S19"/>
    <mergeCell ref="T19:V19"/>
    <mergeCell ref="W19:X19"/>
    <mergeCell ref="Z19:AA19"/>
    <mergeCell ref="AB19:AC19"/>
    <mergeCell ref="AD19:AE19"/>
    <mergeCell ref="C20:D20"/>
    <mergeCell ref="E20:G20"/>
    <mergeCell ref="H20:I20"/>
    <mergeCell ref="K20:L20"/>
    <mergeCell ref="M20:N20"/>
    <mergeCell ref="O20:P20"/>
    <mergeCell ref="R20:S20"/>
    <mergeCell ref="T20:V20"/>
    <mergeCell ref="W20:X20"/>
    <mergeCell ref="Z20:AA20"/>
    <mergeCell ref="AB20:AC20"/>
    <mergeCell ref="AD20:AE20"/>
    <mergeCell ref="C21:D21"/>
    <mergeCell ref="E21:G21"/>
    <mergeCell ref="H21:I21"/>
    <mergeCell ref="K21:L21"/>
    <mergeCell ref="M21:N21"/>
    <mergeCell ref="O21:P21"/>
    <mergeCell ref="R21:S21"/>
    <mergeCell ref="T21:V21"/>
    <mergeCell ref="W21:X21"/>
    <mergeCell ref="Z21:AA21"/>
    <mergeCell ref="AB21:AC21"/>
    <mergeCell ref="AD21:AE21"/>
    <mergeCell ref="AD22:AE22"/>
    <mergeCell ref="C22:D22"/>
    <mergeCell ref="E22:G22"/>
    <mergeCell ref="H22:I22"/>
    <mergeCell ref="K22:L22"/>
    <mergeCell ref="M22:N22"/>
    <mergeCell ref="O22:P22"/>
    <mergeCell ref="O23:P23"/>
    <mergeCell ref="W23:X23"/>
    <mergeCell ref="Z23:AA23"/>
    <mergeCell ref="AB23:AC23"/>
    <mergeCell ref="R22:S22"/>
    <mergeCell ref="T22:V22"/>
    <mergeCell ref="W22:X22"/>
    <mergeCell ref="Z22:AA22"/>
    <mergeCell ref="AB22:AC22"/>
    <mergeCell ref="R24:S24"/>
    <mergeCell ref="T24:V24"/>
    <mergeCell ref="R23:S23"/>
    <mergeCell ref="T23:V23"/>
    <mergeCell ref="AD23:AE23"/>
    <mergeCell ref="C23:D23"/>
    <mergeCell ref="E23:G23"/>
    <mergeCell ref="H23:I23"/>
    <mergeCell ref="K23:L23"/>
    <mergeCell ref="M23:N23"/>
    <mergeCell ref="C25:G25"/>
    <mergeCell ref="AO26:AP26"/>
    <mergeCell ref="AQ26:AR26"/>
    <mergeCell ref="AO25:AP25"/>
    <mergeCell ref="AB24:AC24"/>
    <mergeCell ref="AD24:AE24"/>
    <mergeCell ref="AG24:AH24"/>
    <mergeCell ref="AI24:AK24"/>
    <mergeCell ref="M24:N24"/>
    <mergeCell ref="O24:P24"/>
  </mergeCells>
  <printOptions/>
  <pageMargins left="0.5465277777777777" right="0.17222222222222222" top="0.27291666666666664" bottom="0.11527777777777778" header="0.5118055555555555" footer="0.5118055555555555"/>
  <pageSetup fitToHeight="1" fitToWidth="1" horizontalDpi="300" verticalDpi="3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P27"/>
  <sheetViews>
    <sheetView zoomScale="75" zoomScaleNormal="75" zoomScalePageLayoutView="0" workbookViewId="0" topLeftCell="A4">
      <selection activeCell="AI16" sqref="AI16"/>
    </sheetView>
  </sheetViews>
  <sheetFormatPr defaultColWidth="3.00390625" defaultRowHeight="36.75" customHeight="1"/>
  <cols>
    <col min="1" max="7" width="3.00390625" style="22" customWidth="1"/>
    <col min="8" max="8" width="4.00390625" style="22" bestFit="1" customWidth="1"/>
    <col min="9" max="11" width="3.00390625" style="22" customWidth="1"/>
    <col min="12" max="12" width="4.00390625" style="22" bestFit="1" customWidth="1"/>
    <col min="13" max="16" width="3.00390625" style="22" customWidth="1"/>
    <col min="17" max="18" width="4.00390625" style="22" bestFit="1" customWidth="1"/>
    <col min="19" max="16384" width="3.00390625" style="22" customWidth="1"/>
  </cols>
  <sheetData>
    <row r="1" spans="2:84" ht="36.75" customHeight="1">
      <c r="B1" s="23"/>
      <c r="C1" s="306" t="s">
        <v>108</v>
      </c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</row>
    <row r="2" spans="2:84" ht="36.75" customHeight="1">
      <c r="B2" s="27" t="s">
        <v>40</v>
      </c>
      <c r="C2" s="27"/>
      <c r="D2" s="27"/>
      <c r="E2" s="27"/>
      <c r="F2" s="27"/>
      <c r="G2" s="27"/>
      <c r="H2" s="27" t="s">
        <v>41</v>
      </c>
      <c r="I2" s="27" t="s">
        <v>86</v>
      </c>
      <c r="J2" s="27"/>
      <c r="K2" s="27" t="s">
        <v>42</v>
      </c>
      <c r="L2" s="27"/>
      <c r="M2" s="27"/>
      <c r="N2" s="28"/>
      <c r="O2" s="29"/>
      <c r="P2" s="27"/>
      <c r="Q2" s="27"/>
      <c r="R2" s="26"/>
      <c r="S2" s="27"/>
      <c r="T2" s="30"/>
      <c r="U2" s="30"/>
      <c r="V2" s="30"/>
      <c r="W2" s="27"/>
      <c r="X2" s="27"/>
      <c r="Y2" s="27"/>
      <c r="Z2" s="23"/>
      <c r="AA2" s="27"/>
      <c r="AB2" s="27"/>
      <c r="AC2" s="27"/>
      <c r="AD2" s="23"/>
      <c r="AE2" s="23"/>
      <c r="AF2" s="23"/>
      <c r="AG2" s="27"/>
      <c r="AH2" s="27"/>
      <c r="AI2" s="27"/>
      <c r="AJ2" s="27"/>
      <c r="AK2" s="27"/>
      <c r="AL2" s="30"/>
      <c r="AM2" s="30"/>
      <c r="AN2" s="30"/>
      <c r="AO2" s="27"/>
      <c r="AP2" s="27"/>
      <c r="AQ2" s="27"/>
      <c r="AR2" s="23"/>
      <c r="AS2" s="27"/>
      <c r="AT2" s="27"/>
      <c r="AU2" s="27"/>
      <c r="AV2" s="23"/>
      <c r="AW2" s="23"/>
      <c r="AX2" s="23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</row>
    <row r="3" spans="2:84" ht="18.75" customHeight="1">
      <c r="B3" s="26" t="s">
        <v>43</v>
      </c>
      <c r="C3" s="26"/>
      <c r="D3" s="37" t="s">
        <v>88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</row>
    <row r="4" spans="2:84" ht="18.75" customHeight="1">
      <c r="B4" s="26" t="s">
        <v>44</v>
      </c>
      <c r="C4" s="26"/>
      <c r="D4" s="26" t="s">
        <v>150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</row>
    <row r="5" spans="2:84" ht="18.75" customHeight="1">
      <c r="B5" s="26" t="s">
        <v>45</v>
      </c>
      <c r="C5" s="26"/>
      <c r="D5" s="26" t="s">
        <v>72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</row>
    <row r="6" spans="2:84" ht="18.75" customHeight="1">
      <c r="B6" s="26"/>
      <c r="C6" s="26"/>
      <c r="D6" s="26" t="s">
        <v>73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</row>
    <row r="7" spans="2:84" ht="18.75" customHeight="1"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</row>
    <row r="8" spans="2:84" ht="18.75" customHeight="1" thickBot="1">
      <c r="B8" s="26"/>
      <c r="C8" s="26"/>
      <c r="D8" s="26" t="s">
        <v>81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0" t="s">
        <v>140</v>
      </c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</row>
    <row r="9" spans="2:70" ht="36.75" customHeight="1" thickBot="1">
      <c r="B9" s="26"/>
      <c r="C9" s="263" t="s">
        <v>86</v>
      </c>
      <c r="D9" s="264"/>
      <c r="E9" s="264"/>
      <c r="F9" s="265" t="str">
        <f>C10</f>
        <v>八日市</v>
      </c>
      <c r="G9" s="265"/>
      <c r="H9" s="265"/>
      <c r="I9" s="266" t="str">
        <f>C11</f>
        <v>豊栄</v>
      </c>
      <c r="J9" s="266"/>
      <c r="K9" s="266"/>
      <c r="L9" s="266" t="str">
        <f>C12</f>
        <v>八幡</v>
      </c>
      <c r="M9" s="266"/>
      <c r="N9" s="266"/>
      <c r="O9" s="266" t="str">
        <f>C13</f>
        <v>野洲</v>
      </c>
      <c r="P9" s="266"/>
      <c r="Q9" s="266"/>
      <c r="R9" s="247" t="str">
        <f>C14</f>
        <v>八日市北</v>
      </c>
      <c r="S9" s="247"/>
      <c r="T9" s="247"/>
      <c r="U9" s="248" t="s">
        <v>39</v>
      </c>
      <c r="V9" s="248"/>
      <c r="W9" s="248"/>
      <c r="X9" s="249" t="s">
        <v>46</v>
      </c>
      <c r="Y9" s="249"/>
      <c r="Z9" s="249"/>
      <c r="AA9" s="249" t="s">
        <v>47</v>
      </c>
      <c r="AB9" s="249"/>
      <c r="AC9" s="249"/>
      <c r="AD9" s="249" t="s">
        <v>48</v>
      </c>
      <c r="AE9" s="249"/>
      <c r="AF9" s="249"/>
      <c r="AG9" s="261" t="s">
        <v>11</v>
      </c>
      <c r="AH9" s="261"/>
      <c r="AI9" s="262"/>
      <c r="AJ9" s="26"/>
      <c r="AK9" s="26"/>
      <c r="AL9" s="31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</row>
    <row r="10" spans="2:70" ht="36.75" customHeight="1" thickTop="1">
      <c r="B10" s="26"/>
      <c r="C10" s="253" t="s">
        <v>85</v>
      </c>
      <c r="D10" s="254"/>
      <c r="E10" s="254"/>
      <c r="F10" s="250"/>
      <c r="G10" s="251"/>
      <c r="H10" s="252"/>
      <c r="I10" s="129">
        <v>0</v>
      </c>
      <c r="J10" s="130" t="str">
        <f>IF(I10="","-",IF(I10&gt;K10,"○",IF(I10=K10,"△","●")))</f>
        <v>●</v>
      </c>
      <c r="K10" s="131">
        <v>3</v>
      </c>
      <c r="L10" s="96">
        <v>2</v>
      </c>
      <c r="M10" s="94" t="str">
        <f>IF(L10="","-",IF(L10&gt;N10,"○",IF(L10=N10,"△","●")))</f>
        <v>○</v>
      </c>
      <c r="N10" s="95">
        <v>0</v>
      </c>
      <c r="O10" s="96">
        <v>0</v>
      </c>
      <c r="P10" s="94" t="str">
        <f>IF(O10="","-",IF(O10&gt;Q10,"○",IF(O10=Q10,"△","●")))</f>
        <v>△</v>
      </c>
      <c r="Q10" s="95">
        <v>0</v>
      </c>
      <c r="R10" s="96">
        <v>1</v>
      </c>
      <c r="S10" s="94" t="str">
        <f>IF(R10="","-",IF(R10&gt;T10,"○",IF(R10=T10,"△","●")))</f>
        <v>●</v>
      </c>
      <c r="T10" s="94">
        <v>2</v>
      </c>
      <c r="U10" s="255">
        <f>COUNTIF(F10:T10,"○")*3+COUNTIF(F10:T10,"△")</f>
        <v>4</v>
      </c>
      <c r="V10" s="256"/>
      <c r="W10" s="257"/>
      <c r="X10" s="258">
        <f>F10+I10+L10+O10+R10</f>
        <v>3</v>
      </c>
      <c r="Y10" s="256"/>
      <c r="Z10" s="257"/>
      <c r="AA10" s="258">
        <f>H10+K10+N10+Q10+T10</f>
        <v>5</v>
      </c>
      <c r="AB10" s="256"/>
      <c r="AC10" s="257"/>
      <c r="AD10" s="258">
        <f>X10-AA10</f>
        <v>-2</v>
      </c>
      <c r="AE10" s="256"/>
      <c r="AF10" s="257"/>
      <c r="AG10" s="258">
        <v>3</v>
      </c>
      <c r="AH10" s="256"/>
      <c r="AI10" s="259"/>
      <c r="AJ10" s="26"/>
      <c r="AK10" s="26"/>
      <c r="AL10" s="31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</row>
    <row r="11" spans="2:70" ht="36.75" customHeight="1">
      <c r="B11" s="26" t="s">
        <v>75</v>
      </c>
      <c r="C11" s="237" t="s">
        <v>128</v>
      </c>
      <c r="D11" s="238"/>
      <c r="E11" s="238"/>
      <c r="F11" s="97">
        <v>3</v>
      </c>
      <c r="G11" s="93" t="str">
        <f>IF(F11="","-",IF(F11&gt;H11,"○",IF(F11=H11,"△","●")))</f>
        <v>○</v>
      </c>
      <c r="H11" s="93">
        <v>0</v>
      </c>
      <c r="I11" s="181"/>
      <c r="J11" s="182"/>
      <c r="K11" s="183"/>
      <c r="L11" s="127">
        <v>3</v>
      </c>
      <c r="M11" s="127" t="str">
        <f>IF(L11="","-",IF(L11&gt;N11,"○",IF(L11=N11,"△","●")))</f>
        <v>○</v>
      </c>
      <c r="N11" s="128">
        <v>0</v>
      </c>
      <c r="O11" s="99">
        <v>0</v>
      </c>
      <c r="P11" s="93" t="str">
        <f>IF(O11="","-",IF(O11&gt;Q11,"○",IF(O11=Q11,"△","●")))</f>
        <v>●</v>
      </c>
      <c r="Q11" s="98">
        <v>1</v>
      </c>
      <c r="R11" s="99">
        <v>4</v>
      </c>
      <c r="S11" s="93" t="str">
        <f>IF(R11="","-",IF(R11&gt;T11,"○",IF(R11=T11,"△","●")))</f>
        <v>○</v>
      </c>
      <c r="T11" s="93">
        <v>0</v>
      </c>
      <c r="U11" s="239">
        <f>COUNTIF(F11:T11,"○")*3+COUNTIF(F11:T11,"△")</f>
        <v>9</v>
      </c>
      <c r="V11" s="240"/>
      <c r="W11" s="241"/>
      <c r="X11" s="242">
        <f>F11+I11+L11+O11+R11</f>
        <v>10</v>
      </c>
      <c r="Y11" s="243"/>
      <c r="Z11" s="244"/>
      <c r="AA11" s="242">
        <f>H11+K11+N11+Q11+T11</f>
        <v>1</v>
      </c>
      <c r="AB11" s="243"/>
      <c r="AC11" s="244"/>
      <c r="AD11" s="243">
        <f>X11-AA11</f>
        <v>9</v>
      </c>
      <c r="AE11" s="243"/>
      <c r="AF11" s="244"/>
      <c r="AG11" s="245">
        <v>2</v>
      </c>
      <c r="AH11" s="240"/>
      <c r="AI11" s="246"/>
      <c r="AJ11" s="26"/>
      <c r="AK11" s="26"/>
      <c r="AL11" s="31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</row>
    <row r="12" spans="2:70" ht="36.75" customHeight="1">
      <c r="B12" s="26"/>
      <c r="C12" s="237" t="s">
        <v>129</v>
      </c>
      <c r="D12" s="238"/>
      <c r="E12" s="238"/>
      <c r="F12" s="97">
        <v>0</v>
      </c>
      <c r="G12" s="93" t="str">
        <f>IF(F12="","-",IF(F12&gt;H12,"○",IF(F12=H12,"△","●")))</f>
        <v>●</v>
      </c>
      <c r="H12" s="98">
        <v>2</v>
      </c>
      <c r="I12" s="132">
        <v>0</v>
      </c>
      <c r="J12" s="133" t="str">
        <f>IF(I12="","-",IF(I12&gt;K12,"○",IF(I12=K12,"△","●")))</f>
        <v>●</v>
      </c>
      <c r="K12" s="133">
        <v>3</v>
      </c>
      <c r="L12" s="181"/>
      <c r="M12" s="182"/>
      <c r="N12" s="183"/>
      <c r="O12" s="127">
        <v>0</v>
      </c>
      <c r="P12" s="127" t="str">
        <f>IF(O12="","-",IF(O12&gt;Q12,"○",IF(O12=Q12,"△","●")))</f>
        <v>●</v>
      </c>
      <c r="Q12" s="128">
        <v>4</v>
      </c>
      <c r="R12" s="99">
        <v>1</v>
      </c>
      <c r="S12" s="93" t="str">
        <f>IF(R12="","-",IF(R12&gt;T12,"○",IF(R12=T12,"△","●")))</f>
        <v>△</v>
      </c>
      <c r="T12" s="93">
        <v>1</v>
      </c>
      <c r="U12" s="239">
        <f>COUNTIF(F12:T12,"○")*3+COUNTIF(F12:T12,"△")</f>
        <v>1</v>
      </c>
      <c r="V12" s="240"/>
      <c r="W12" s="241"/>
      <c r="X12" s="242">
        <f>F12+I12+L12+O12+R12</f>
        <v>1</v>
      </c>
      <c r="Y12" s="243"/>
      <c r="Z12" s="244"/>
      <c r="AA12" s="242">
        <f>H12+K12+N12+Q12+T12</f>
        <v>10</v>
      </c>
      <c r="AB12" s="243"/>
      <c r="AC12" s="244"/>
      <c r="AD12" s="243">
        <f>X12-AA12</f>
        <v>-9</v>
      </c>
      <c r="AE12" s="243"/>
      <c r="AF12" s="244"/>
      <c r="AG12" s="245">
        <v>5</v>
      </c>
      <c r="AH12" s="240"/>
      <c r="AI12" s="246"/>
      <c r="AJ12" s="26"/>
      <c r="AK12" s="26"/>
      <c r="AL12" s="31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</row>
    <row r="13" spans="2:70" ht="36.75" customHeight="1">
      <c r="B13" s="26" t="s">
        <v>75</v>
      </c>
      <c r="C13" s="237" t="s">
        <v>93</v>
      </c>
      <c r="D13" s="238"/>
      <c r="E13" s="238"/>
      <c r="F13" s="97">
        <v>0</v>
      </c>
      <c r="G13" s="93" t="str">
        <f>IF(F13="","-",IF(F13&gt;H13,"○",IF(F13=H13,"△","●")))</f>
        <v>△</v>
      </c>
      <c r="H13" s="98">
        <v>0</v>
      </c>
      <c r="I13" s="99">
        <v>1</v>
      </c>
      <c r="J13" s="93" t="str">
        <f>IF(I13="","-",IF(I13&gt;K13,"○",IF(I13=K13,"△","●")))</f>
        <v>○</v>
      </c>
      <c r="K13" s="98">
        <v>0</v>
      </c>
      <c r="L13" s="132">
        <v>4</v>
      </c>
      <c r="M13" s="133" t="str">
        <f>IF(L13="","-",IF(L13&gt;N13,"○",IF(L13=N13,"△","●")))</f>
        <v>○</v>
      </c>
      <c r="N13" s="133">
        <v>0</v>
      </c>
      <c r="O13" s="181"/>
      <c r="P13" s="182"/>
      <c r="Q13" s="183"/>
      <c r="R13" s="127">
        <v>2</v>
      </c>
      <c r="S13" s="127" t="str">
        <f>IF(R13="","-",IF(R13&gt;T13,"○",IF(R13=T13,"△","●")))</f>
        <v>○</v>
      </c>
      <c r="T13" s="127">
        <v>0</v>
      </c>
      <c r="U13" s="239">
        <f>COUNTIF(F13:T13,"○")*3+COUNTIF(F13:T13,"△")</f>
        <v>10</v>
      </c>
      <c r="V13" s="240"/>
      <c r="W13" s="241"/>
      <c r="X13" s="242">
        <f>F13+I13+L13+O13+R13</f>
        <v>7</v>
      </c>
      <c r="Y13" s="243"/>
      <c r="Z13" s="244"/>
      <c r="AA13" s="242">
        <f>H13+K13+N13+Q13+T13</f>
        <v>0</v>
      </c>
      <c r="AB13" s="243"/>
      <c r="AC13" s="244"/>
      <c r="AD13" s="243">
        <f>X13-AA13</f>
        <v>7</v>
      </c>
      <c r="AE13" s="243"/>
      <c r="AF13" s="244"/>
      <c r="AG13" s="245">
        <v>1</v>
      </c>
      <c r="AH13" s="240"/>
      <c r="AI13" s="246"/>
      <c r="AJ13" s="26"/>
      <c r="AK13" s="26"/>
      <c r="AL13" s="31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</row>
    <row r="14" spans="2:70" ht="36.75" customHeight="1" thickBot="1">
      <c r="B14" s="26"/>
      <c r="C14" s="227" t="s">
        <v>130</v>
      </c>
      <c r="D14" s="228"/>
      <c r="E14" s="228"/>
      <c r="F14" s="100">
        <v>2</v>
      </c>
      <c r="G14" s="101" t="str">
        <f>IF(F14="","-",IF(F14&gt;H14,"○",IF(F14=H14,"△","●")))</f>
        <v>○</v>
      </c>
      <c r="H14" s="102">
        <v>1</v>
      </c>
      <c r="I14" s="114">
        <v>0</v>
      </c>
      <c r="J14" s="101" t="str">
        <f>IF(I14="","-",IF(I14&gt;K14,"○",IF(I14=K14,"△","●")))</f>
        <v>●</v>
      </c>
      <c r="K14" s="102">
        <v>4</v>
      </c>
      <c r="L14" s="114">
        <v>1</v>
      </c>
      <c r="M14" s="101" t="str">
        <f>IF(L14="","-",IF(L14&gt;N14,"○",IF(L14=N14,"△","●")))</f>
        <v>△</v>
      </c>
      <c r="N14" s="102">
        <v>1</v>
      </c>
      <c r="O14" s="134">
        <v>0</v>
      </c>
      <c r="P14" s="135" t="str">
        <f>IF(O14="","-",IF(O14&gt;Q14,"○",IF(O14=Q14,"△","●")))</f>
        <v>●</v>
      </c>
      <c r="Q14" s="135">
        <v>2</v>
      </c>
      <c r="R14" s="309"/>
      <c r="S14" s="310"/>
      <c r="T14" s="311"/>
      <c r="U14" s="230">
        <f>COUNTIF(F14:T14,"○")*3+COUNTIF(F14:T14,"△")</f>
        <v>4</v>
      </c>
      <c r="V14" s="230"/>
      <c r="W14" s="231"/>
      <c r="X14" s="232">
        <f>F14+I14+L14+O14+R14</f>
        <v>3</v>
      </c>
      <c r="Y14" s="230"/>
      <c r="Z14" s="231"/>
      <c r="AA14" s="232">
        <f>H14+K14+N14+Q14+T14</f>
        <v>8</v>
      </c>
      <c r="AB14" s="230"/>
      <c r="AC14" s="231"/>
      <c r="AD14" s="230">
        <f>X14-AA14</f>
        <v>-5</v>
      </c>
      <c r="AE14" s="230"/>
      <c r="AF14" s="231"/>
      <c r="AG14" s="232">
        <v>4</v>
      </c>
      <c r="AH14" s="230"/>
      <c r="AI14" s="233"/>
      <c r="AJ14" s="26"/>
      <c r="AK14" s="26"/>
      <c r="AL14" s="31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</row>
    <row r="15" spans="3:94" s="36" customFormat="1" ht="36.75" customHeight="1" thickBot="1">
      <c r="C15" s="34" t="s">
        <v>76</v>
      </c>
      <c r="D15" s="32"/>
      <c r="E15" s="32"/>
      <c r="F15" s="33"/>
      <c r="G15" s="34" t="s">
        <v>97</v>
      </c>
      <c r="H15" s="33"/>
      <c r="I15" s="34"/>
      <c r="J15" s="34"/>
      <c r="K15" s="34"/>
      <c r="L15" s="34"/>
      <c r="M15" s="34"/>
      <c r="N15" s="34"/>
      <c r="O15" s="34"/>
      <c r="P15" s="34"/>
      <c r="Q15" s="34"/>
      <c r="R15" s="32" t="s">
        <v>60</v>
      </c>
      <c r="S15" s="34"/>
      <c r="T15" s="34"/>
      <c r="U15" s="34"/>
      <c r="V15" s="34" t="s">
        <v>138</v>
      </c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</row>
    <row r="16" spans="3:46" s="70" customFormat="1" ht="28.5" customHeight="1">
      <c r="C16" s="224" t="s">
        <v>49</v>
      </c>
      <c r="D16" s="225"/>
      <c r="E16" s="225"/>
      <c r="F16" s="225"/>
      <c r="G16" s="225"/>
      <c r="H16" s="307" t="s">
        <v>148</v>
      </c>
      <c r="I16" s="307"/>
      <c r="J16" s="307"/>
      <c r="K16" s="307"/>
      <c r="L16" s="307"/>
      <c r="M16" s="307"/>
      <c r="N16" s="307"/>
      <c r="O16" s="307"/>
      <c r="P16" s="308"/>
      <c r="R16" s="224" t="s">
        <v>49</v>
      </c>
      <c r="S16" s="225"/>
      <c r="T16" s="225"/>
      <c r="U16" s="225"/>
      <c r="V16" s="225"/>
      <c r="W16" s="307" t="s">
        <v>149</v>
      </c>
      <c r="X16" s="307"/>
      <c r="Y16" s="307"/>
      <c r="Z16" s="307"/>
      <c r="AA16" s="307"/>
      <c r="AB16" s="307"/>
      <c r="AC16" s="307"/>
      <c r="AD16" s="307"/>
      <c r="AE16" s="308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</row>
    <row r="17" spans="3:52" s="70" customFormat="1" ht="28.5" customHeight="1">
      <c r="C17" s="214" t="s">
        <v>50</v>
      </c>
      <c r="D17" s="215"/>
      <c r="E17" s="215"/>
      <c r="F17" s="215"/>
      <c r="G17" s="215"/>
      <c r="H17" s="216" t="s">
        <v>141</v>
      </c>
      <c r="I17" s="217"/>
      <c r="J17" s="217"/>
      <c r="K17" s="217"/>
      <c r="L17" s="217"/>
      <c r="M17" s="217"/>
      <c r="N17" s="217"/>
      <c r="O17" s="217"/>
      <c r="P17" s="218"/>
      <c r="R17" s="214" t="s">
        <v>50</v>
      </c>
      <c r="S17" s="215"/>
      <c r="T17" s="215"/>
      <c r="U17" s="215"/>
      <c r="V17" s="215"/>
      <c r="W17" s="216" t="s">
        <v>142</v>
      </c>
      <c r="X17" s="217"/>
      <c r="Y17" s="217"/>
      <c r="Z17" s="217"/>
      <c r="AA17" s="217"/>
      <c r="AB17" s="217"/>
      <c r="AC17" s="217"/>
      <c r="AD17" s="217"/>
      <c r="AE17" s="218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40"/>
      <c r="AT17" s="140"/>
      <c r="AU17" s="140"/>
      <c r="AV17" s="140"/>
      <c r="AW17" s="267"/>
      <c r="AX17" s="267"/>
      <c r="AY17" s="267"/>
      <c r="AZ17" s="267"/>
    </row>
    <row r="18" spans="3:52" s="57" customFormat="1" ht="36.75" customHeight="1" thickBot="1">
      <c r="C18" s="210" t="s">
        <v>51</v>
      </c>
      <c r="D18" s="211"/>
      <c r="E18" s="211"/>
      <c r="F18" s="211"/>
      <c r="G18" s="211"/>
      <c r="H18" s="211" t="s">
        <v>18</v>
      </c>
      <c r="I18" s="211"/>
      <c r="J18" s="211"/>
      <c r="K18" s="211"/>
      <c r="L18" s="211"/>
      <c r="M18" s="211" t="s">
        <v>56</v>
      </c>
      <c r="N18" s="211"/>
      <c r="O18" s="211" t="s">
        <v>58</v>
      </c>
      <c r="P18" s="212"/>
      <c r="R18" s="210" t="s">
        <v>51</v>
      </c>
      <c r="S18" s="211"/>
      <c r="T18" s="211"/>
      <c r="U18" s="211"/>
      <c r="V18" s="211"/>
      <c r="W18" s="211" t="s">
        <v>18</v>
      </c>
      <c r="X18" s="211"/>
      <c r="Y18" s="211"/>
      <c r="Z18" s="211"/>
      <c r="AA18" s="211"/>
      <c r="AB18" s="211" t="s">
        <v>56</v>
      </c>
      <c r="AC18" s="211"/>
      <c r="AD18" s="211" t="s">
        <v>58</v>
      </c>
      <c r="AE18" s="212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268"/>
      <c r="AT18" s="268"/>
      <c r="AU18" s="268"/>
      <c r="AV18" s="268"/>
      <c r="AW18" s="267"/>
      <c r="AX18" s="267"/>
      <c r="AY18" s="267"/>
      <c r="AZ18" s="267"/>
    </row>
    <row r="19" spans="3:52" s="57" customFormat="1" ht="36.75" customHeight="1" thickTop="1">
      <c r="C19" s="205">
        <v>1</v>
      </c>
      <c r="D19" s="206"/>
      <c r="E19" s="207">
        <v>0.3958333333333333</v>
      </c>
      <c r="F19" s="207"/>
      <c r="G19" s="207"/>
      <c r="H19" s="300" t="str">
        <f>C13</f>
        <v>野洲</v>
      </c>
      <c r="I19" s="301"/>
      <c r="J19" s="56" t="s">
        <v>20</v>
      </c>
      <c r="K19" s="301" t="str">
        <f>C11</f>
        <v>豊栄</v>
      </c>
      <c r="L19" s="302"/>
      <c r="M19" s="296" t="str">
        <f>C14</f>
        <v>八日市北</v>
      </c>
      <c r="N19" s="296"/>
      <c r="O19" s="303" t="str">
        <f>C10</f>
        <v>八日市</v>
      </c>
      <c r="P19" s="304"/>
      <c r="R19" s="298" t="s">
        <v>14</v>
      </c>
      <c r="S19" s="299"/>
      <c r="T19" s="207">
        <v>0.3958333333333333</v>
      </c>
      <c r="U19" s="207"/>
      <c r="V19" s="207"/>
      <c r="W19" s="300" t="str">
        <f>C13</f>
        <v>野洲</v>
      </c>
      <c r="X19" s="301"/>
      <c r="Y19" s="56" t="s">
        <v>20</v>
      </c>
      <c r="Z19" s="301" t="str">
        <f>C14</f>
        <v>八日市北</v>
      </c>
      <c r="AA19" s="302"/>
      <c r="AB19" s="296" t="str">
        <f>C10</f>
        <v>八日市</v>
      </c>
      <c r="AC19" s="296"/>
      <c r="AD19" s="296" t="str">
        <f>C12</f>
        <v>八幡</v>
      </c>
      <c r="AE19" s="297"/>
      <c r="AG19" s="110"/>
      <c r="AH19" s="110"/>
      <c r="AI19" s="111"/>
      <c r="AJ19" s="111"/>
      <c r="AK19" s="111"/>
      <c r="AL19" s="116"/>
      <c r="AM19" s="116"/>
      <c r="AN19" s="116"/>
      <c r="AO19" s="116"/>
      <c r="AP19" s="116"/>
      <c r="AQ19" s="115"/>
      <c r="AR19" s="115"/>
      <c r="AS19" s="268"/>
      <c r="AT19" s="268"/>
      <c r="AU19" s="268"/>
      <c r="AV19" s="268"/>
      <c r="AW19" s="267"/>
      <c r="AX19" s="267"/>
      <c r="AY19" s="267"/>
      <c r="AZ19" s="267"/>
    </row>
    <row r="20" spans="3:52" s="57" customFormat="1" ht="36.75" customHeight="1">
      <c r="C20" s="191">
        <v>2</v>
      </c>
      <c r="D20" s="192"/>
      <c r="E20" s="201">
        <v>0.4236111111111111</v>
      </c>
      <c r="F20" s="201"/>
      <c r="G20" s="201"/>
      <c r="H20" s="289" t="str">
        <f>C14</f>
        <v>八日市北</v>
      </c>
      <c r="I20" s="290"/>
      <c r="J20" s="56" t="s">
        <v>20</v>
      </c>
      <c r="K20" s="290" t="str">
        <f>C12</f>
        <v>八幡</v>
      </c>
      <c r="L20" s="291"/>
      <c r="M20" s="296" t="str">
        <f>C13</f>
        <v>野洲</v>
      </c>
      <c r="N20" s="296"/>
      <c r="O20" s="296" t="str">
        <f>C11</f>
        <v>豊栄</v>
      </c>
      <c r="P20" s="297"/>
      <c r="R20" s="287" t="s">
        <v>16</v>
      </c>
      <c r="S20" s="288"/>
      <c r="T20" s="201">
        <v>0.4236111111111111</v>
      </c>
      <c r="U20" s="201"/>
      <c r="V20" s="201"/>
      <c r="W20" s="289" t="str">
        <f>C10</f>
        <v>八日市</v>
      </c>
      <c r="X20" s="290"/>
      <c r="Y20" s="56" t="s">
        <v>20</v>
      </c>
      <c r="Z20" s="290" t="str">
        <f>C11</f>
        <v>豊栄</v>
      </c>
      <c r="AA20" s="291"/>
      <c r="AB20" s="294" t="str">
        <f>C13</f>
        <v>野洲</v>
      </c>
      <c r="AC20" s="295"/>
      <c r="AD20" s="296" t="str">
        <f>C14</f>
        <v>八日市北</v>
      </c>
      <c r="AE20" s="297"/>
      <c r="AG20" s="110"/>
      <c r="AH20" s="110"/>
      <c r="AI20" s="111"/>
      <c r="AJ20" s="111"/>
      <c r="AK20" s="111"/>
      <c r="AL20" s="116"/>
      <c r="AM20" s="116"/>
      <c r="AN20" s="116"/>
      <c r="AO20" s="116"/>
      <c r="AP20" s="116"/>
      <c r="AQ20" s="115"/>
      <c r="AR20" s="115"/>
      <c r="AS20" s="268"/>
      <c r="AT20" s="268"/>
      <c r="AU20" s="268"/>
      <c r="AV20" s="268"/>
      <c r="AW20" s="267"/>
      <c r="AX20" s="267"/>
      <c r="AY20" s="267"/>
      <c r="AZ20" s="267"/>
    </row>
    <row r="21" spans="3:52" s="57" customFormat="1" ht="36.75" customHeight="1">
      <c r="C21" s="191">
        <v>3</v>
      </c>
      <c r="D21" s="192"/>
      <c r="E21" s="201">
        <v>0.4513888888888889</v>
      </c>
      <c r="F21" s="201"/>
      <c r="G21" s="201"/>
      <c r="H21" s="289" t="str">
        <f>C10</f>
        <v>八日市</v>
      </c>
      <c r="I21" s="290"/>
      <c r="J21" s="56" t="s">
        <v>20</v>
      </c>
      <c r="K21" s="290" t="str">
        <f>C13</f>
        <v>野洲</v>
      </c>
      <c r="L21" s="291"/>
      <c r="M21" s="292" t="str">
        <f>C12</f>
        <v>八幡</v>
      </c>
      <c r="N21" s="292"/>
      <c r="O21" s="292" t="str">
        <f>C14</f>
        <v>八日市北</v>
      </c>
      <c r="P21" s="293"/>
      <c r="R21" s="287" t="s">
        <v>12</v>
      </c>
      <c r="S21" s="288"/>
      <c r="T21" s="201">
        <v>0.4513888888888889</v>
      </c>
      <c r="U21" s="201"/>
      <c r="V21" s="201"/>
      <c r="W21" s="289" t="str">
        <f>C12</f>
        <v>八幡</v>
      </c>
      <c r="X21" s="290"/>
      <c r="Y21" s="56" t="s">
        <v>20</v>
      </c>
      <c r="Z21" s="290" t="str">
        <f>C13</f>
        <v>野洲</v>
      </c>
      <c r="AA21" s="291"/>
      <c r="AB21" s="292" t="str">
        <f>C11</f>
        <v>豊栄</v>
      </c>
      <c r="AC21" s="292"/>
      <c r="AD21" s="292" t="str">
        <f>C10</f>
        <v>八日市</v>
      </c>
      <c r="AE21" s="293"/>
      <c r="AG21" s="110"/>
      <c r="AH21" s="110"/>
      <c r="AI21" s="111"/>
      <c r="AJ21" s="111"/>
      <c r="AK21" s="111"/>
      <c r="AL21" s="116"/>
      <c r="AM21" s="116"/>
      <c r="AN21" s="116"/>
      <c r="AO21" s="116"/>
      <c r="AP21" s="116"/>
      <c r="AQ21" s="115"/>
      <c r="AR21" s="115"/>
      <c r="AS21" s="268"/>
      <c r="AT21" s="268"/>
      <c r="AU21" s="268"/>
      <c r="AV21" s="268"/>
      <c r="AW21" s="267"/>
      <c r="AX21" s="267"/>
      <c r="AY21" s="267"/>
      <c r="AZ21" s="267"/>
    </row>
    <row r="22" spans="3:52" s="57" customFormat="1" ht="36.75" customHeight="1">
      <c r="C22" s="191">
        <v>4</v>
      </c>
      <c r="D22" s="192"/>
      <c r="E22" s="201">
        <v>0.4791666666666667</v>
      </c>
      <c r="F22" s="201"/>
      <c r="G22" s="201"/>
      <c r="H22" s="289" t="str">
        <f>C12</f>
        <v>八幡</v>
      </c>
      <c r="I22" s="290"/>
      <c r="J22" s="56" t="s">
        <v>20</v>
      </c>
      <c r="K22" s="290" t="str">
        <f>C11</f>
        <v>豊栄</v>
      </c>
      <c r="L22" s="291"/>
      <c r="M22" s="292" t="str">
        <f>C10</f>
        <v>八日市</v>
      </c>
      <c r="N22" s="292"/>
      <c r="O22" s="292" t="str">
        <f>C13</f>
        <v>野洲</v>
      </c>
      <c r="P22" s="293"/>
      <c r="R22" s="287" t="s">
        <v>13</v>
      </c>
      <c r="S22" s="288"/>
      <c r="T22" s="201">
        <v>0.4791666666666667</v>
      </c>
      <c r="U22" s="201"/>
      <c r="V22" s="201"/>
      <c r="W22" s="289" t="str">
        <f>C11</f>
        <v>豊栄</v>
      </c>
      <c r="X22" s="290"/>
      <c r="Y22" s="56" t="s">
        <v>20</v>
      </c>
      <c r="Z22" s="290" t="str">
        <f>C14</f>
        <v>八日市北</v>
      </c>
      <c r="AA22" s="291"/>
      <c r="AB22" s="292" t="str">
        <f>C12</f>
        <v>八幡</v>
      </c>
      <c r="AC22" s="292"/>
      <c r="AD22" s="292" t="str">
        <f>C13</f>
        <v>野洲</v>
      </c>
      <c r="AE22" s="293"/>
      <c r="AG22" s="110"/>
      <c r="AH22" s="110"/>
      <c r="AI22" s="111"/>
      <c r="AJ22" s="111"/>
      <c r="AK22" s="111"/>
      <c r="AL22" s="116"/>
      <c r="AM22" s="116"/>
      <c r="AN22" s="116"/>
      <c r="AO22" s="116"/>
      <c r="AP22" s="116"/>
      <c r="AQ22" s="115"/>
      <c r="AR22" s="115"/>
      <c r="AS22" s="268"/>
      <c r="AT22" s="268"/>
      <c r="AU22" s="268"/>
      <c r="AV22" s="268"/>
      <c r="AW22" s="267"/>
      <c r="AX22" s="267"/>
      <c r="AY22" s="267"/>
      <c r="AZ22" s="267"/>
    </row>
    <row r="23" spans="3:52" s="57" customFormat="1" ht="36.75" customHeight="1" thickBot="1">
      <c r="C23" s="188">
        <v>5</v>
      </c>
      <c r="D23" s="189"/>
      <c r="E23" s="280">
        <v>0.5069444444444444</v>
      </c>
      <c r="F23" s="280"/>
      <c r="G23" s="280"/>
      <c r="H23" s="283" t="str">
        <f>C10</f>
        <v>八日市</v>
      </c>
      <c r="I23" s="284"/>
      <c r="J23" s="58" t="s">
        <v>20</v>
      </c>
      <c r="K23" s="284" t="str">
        <f>C14</f>
        <v>八日市北</v>
      </c>
      <c r="L23" s="285"/>
      <c r="M23" s="286" t="str">
        <f>C11</f>
        <v>豊栄</v>
      </c>
      <c r="N23" s="286"/>
      <c r="O23" s="281" t="str">
        <f>C12</f>
        <v>八幡</v>
      </c>
      <c r="P23" s="282"/>
      <c r="R23" s="278" t="s">
        <v>15</v>
      </c>
      <c r="S23" s="279"/>
      <c r="T23" s="280">
        <v>0.5069444444444444</v>
      </c>
      <c r="U23" s="280"/>
      <c r="V23" s="280"/>
      <c r="W23" s="283" t="str">
        <f>C10</f>
        <v>八日市</v>
      </c>
      <c r="X23" s="284"/>
      <c r="Y23" s="58" t="s">
        <v>20</v>
      </c>
      <c r="Z23" s="284" t="str">
        <f>C12</f>
        <v>八幡</v>
      </c>
      <c r="AA23" s="285"/>
      <c r="AB23" s="286" t="str">
        <f>C14</f>
        <v>八日市北</v>
      </c>
      <c r="AC23" s="286"/>
      <c r="AD23" s="281" t="str">
        <f>C11</f>
        <v>豊栄</v>
      </c>
      <c r="AE23" s="282"/>
      <c r="AG23" s="110"/>
      <c r="AH23" s="110"/>
      <c r="AI23" s="111"/>
      <c r="AJ23" s="111"/>
      <c r="AK23" s="111"/>
      <c r="AL23" s="116"/>
      <c r="AM23" s="116"/>
      <c r="AN23" s="116"/>
      <c r="AO23" s="116"/>
      <c r="AP23" s="116"/>
      <c r="AQ23" s="115"/>
      <c r="AR23" s="115"/>
      <c r="AS23" s="268"/>
      <c r="AT23" s="268"/>
      <c r="AU23" s="268"/>
      <c r="AV23" s="268"/>
      <c r="AW23" s="267"/>
      <c r="AX23" s="267"/>
      <c r="AY23" s="267"/>
      <c r="AZ23" s="267"/>
    </row>
    <row r="24" spans="3:52" ht="19.5" customHeight="1">
      <c r="C24" s="110"/>
      <c r="D24" s="110"/>
      <c r="E24" s="104"/>
      <c r="F24" s="104"/>
      <c r="G24" s="104"/>
      <c r="H24" s="38"/>
      <c r="I24" s="39"/>
      <c r="J24" s="39"/>
      <c r="K24" s="39"/>
      <c r="L24" s="40"/>
      <c r="M24" s="185"/>
      <c r="N24" s="185"/>
      <c r="O24" s="185"/>
      <c r="P24" s="185"/>
      <c r="Q24" s="41"/>
      <c r="R24" s="186"/>
      <c r="S24" s="186"/>
      <c r="T24" s="193"/>
      <c r="U24" s="193"/>
      <c r="V24" s="193"/>
      <c r="W24" s="38"/>
      <c r="X24" s="39"/>
      <c r="Y24" s="39"/>
      <c r="Z24" s="39"/>
      <c r="AA24" s="40"/>
      <c r="AB24" s="185"/>
      <c r="AC24" s="185"/>
      <c r="AD24" s="194"/>
      <c r="AE24" s="194"/>
      <c r="AF24" s="41"/>
      <c r="AG24" s="186"/>
      <c r="AH24" s="186"/>
      <c r="AI24" s="193"/>
      <c r="AJ24" s="193"/>
      <c r="AK24" s="193"/>
      <c r="AL24" s="38"/>
      <c r="AM24" s="39"/>
      <c r="AN24" s="39"/>
      <c r="AO24" s="39"/>
      <c r="AP24" s="40"/>
      <c r="AQ24" s="50"/>
      <c r="AR24" s="50"/>
      <c r="AS24" s="109"/>
      <c r="AT24" s="109"/>
      <c r="AU24" s="109"/>
      <c r="AV24" s="109"/>
      <c r="AW24" s="57"/>
      <c r="AX24" s="57"/>
      <c r="AY24" s="57"/>
      <c r="AZ24" s="57"/>
    </row>
    <row r="25" spans="2:52" ht="19.5" customHeight="1">
      <c r="B25" s="110"/>
      <c r="C25" s="184" t="s">
        <v>131</v>
      </c>
      <c r="D25" s="184"/>
      <c r="E25" s="184"/>
      <c r="F25" s="184"/>
      <c r="G25" s="184"/>
      <c r="H25" s="121" t="s">
        <v>99</v>
      </c>
      <c r="I25" s="122"/>
      <c r="J25" s="123"/>
      <c r="K25" s="122"/>
      <c r="L25" s="123"/>
      <c r="M25" s="123"/>
      <c r="AN25" s="117"/>
      <c r="AO25" s="40"/>
      <c r="AP25" s="50"/>
      <c r="AQ25" s="50"/>
      <c r="AR25" s="50"/>
      <c r="AS25" s="109"/>
      <c r="AT25" s="109"/>
      <c r="AU25" s="109"/>
      <c r="AV25" s="109"/>
      <c r="AW25" s="57"/>
      <c r="AX25" s="57"/>
      <c r="AY25" s="57"/>
      <c r="AZ25" s="57"/>
    </row>
    <row r="26" spans="2:45" ht="19.5" customHeight="1">
      <c r="B26" s="110"/>
      <c r="C26" s="123"/>
      <c r="D26" s="124"/>
      <c r="E26" s="124"/>
      <c r="F26" s="124"/>
      <c r="G26" s="124"/>
      <c r="H26" s="122" t="s">
        <v>100</v>
      </c>
      <c r="I26" s="125"/>
      <c r="J26" s="126"/>
      <c r="K26" s="124"/>
      <c r="L26" s="123"/>
      <c r="M26" s="123"/>
      <c r="AN26" s="40"/>
      <c r="AO26" s="40"/>
      <c r="AP26" s="139"/>
      <c r="AQ26" s="139"/>
      <c r="AR26" s="50"/>
      <c r="AS26" s="50"/>
    </row>
    <row r="27" spans="4:11" ht="25.5" customHeight="1">
      <c r="D27" s="113"/>
      <c r="E27" s="113"/>
      <c r="F27" s="113"/>
      <c r="G27" s="113"/>
      <c r="H27" s="112"/>
      <c r="I27" s="5"/>
      <c r="J27" s="42"/>
      <c r="K27" s="113"/>
    </row>
  </sheetData>
  <sheetProtection selectLockedCells="1" selectUnlockedCells="1"/>
  <mergeCells count="152">
    <mergeCell ref="AW17:AZ17"/>
    <mergeCell ref="AS18:AV18"/>
    <mergeCell ref="AW18:AX18"/>
    <mergeCell ref="AY18:AZ18"/>
    <mergeCell ref="AS23:AV23"/>
    <mergeCell ref="AW23:AX23"/>
    <mergeCell ref="AY23:AZ23"/>
    <mergeCell ref="AS21:AV21"/>
    <mergeCell ref="AW21:AX21"/>
    <mergeCell ref="AY21:AZ21"/>
    <mergeCell ref="AS22:AV22"/>
    <mergeCell ref="AW22:AX22"/>
    <mergeCell ref="AY22:AZ22"/>
    <mergeCell ref="AS19:AV19"/>
    <mergeCell ref="AW19:AX19"/>
    <mergeCell ref="AY19:AZ19"/>
    <mergeCell ref="AS20:AV20"/>
    <mergeCell ref="AW20:AX20"/>
    <mergeCell ref="AY20:AZ20"/>
    <mergeCell ref="U8:AI8"/>
    <mergeCell ref="C9:E9"/>
    <mergeCell ref="F9:H9"/>
    <mergeCell ref="I9:K9"/>
    <mergeCell ref="L9:N9"/>
    <mergeCell ref="O9:Q9"/>
    <mergeCell ref="R9:T9"/>
    <mergeCell ref="U9:W9"/>
    <mergeCell ref="X9:Z9"/>
    <mergeCell ref="AA9:AC9"/>
    <mergeCell ref="AD9:AF9"/>
    <mergeCell ref="AG9:AI9"/>
    <mergeCell ref="C10:E10"/>
    <mergeCell ref="U10:W10"/>
    <mergeCell ref="X10:Z10"/>
    <mergeCell ref="AA10:AC10"/>
    <mergeCell ref="AD10:AF10"/>
    <mergeCell ref="AG10:AI10"/>
    <mergeCell ref="F10:H10"/>
    <mergeCell ref="C11:E11"/>
    <mergeCell ref="U11:W11"/>
    <mergeCell ref="X11:Z11"/>
    <mergeCell ref="AA11:AC11"/>
    <mergeCell ref="AD11:AF11"/>
    <mergeCell ref="AG11:AI11"/>
    <mergeCell ref="I11:K11"/>
    <mergeCell ref="C12:E12"/>
    <mergeCell ref="U12:W12"/>
    <mergeCell ref="X12:Z12"/>
    <mergeCell ref="AA12:AC12"/>
    <mergeCell ref="AD12:AF12"/>
    <mergeCell ref="AG12:AI12"/>
    <mergeCell ref="L12:N12"/>
    <mergeCell ref="C13:E13"/>
    <mergeCell ref="U13:W13"/>
    <mergeCell ref="X13:Z13"/>
    <mergeCell ref="AA13:AC13"/>
    <mergeCell ref="AD13:AF13"/>
    <mergeCell ref="AG13:AI13"/>
    <mergeCell ref="O13:Q13"/>
    <mergeCell ref="C14:E14"/>
    <mergeCell ref="U14:W14"/>
    <mergeCell ref="X14:Z14"/>
    <mergeCell ref="AA14:AC14"/>
    <mergeCell ref="AD14:AF14"/>
    <mergeCell ref="AG14:AI14"/>
    <mergeCell ref="R14:T14"/>
    <mergeCell ref="C16:G16"/>
    <mergeCell ref="H16:P16"/>
    <mergeCell ref="R16:V16"/>
    <mergeCell ref="W16:AE16"/>
    <mergeCell ref="C17:G17"/>
    <mergeCell ref="H17:P17"/>
    <mergeCell ref="R17:V17"/>
    <mergeCell ref="W17:AE17"/>
    <mergeCell ref="C18:G18"/>
    <mergeCell ref="H18:L18"/>
    <mergeCell ref="M18:N18"/>
    <mergeCell ref="O18:P18"/>
    <mergeCell ref="R18:V18"/>
    <mergeCell ref="W18:AA18"/>
    <mergeCell ref="AB18:AC18"/>
    <mergeCell ref="AD18:AE18"/>
    <mergeCell ref="C19:D19"/>
    <mergeCell ref="E19:G19"/>
    <mergeCell ref="H19:I19"/>
    <mergeCell ref="K19:L19"/>
    <mergeCell ref="M19:N19"/>
    <mergeCell ref="O19:P19"/>
    <mergeCell ref="R19:S19"/>
    <mergeCell ref="T19:V19"/>
    <mergeCell ref="W19:X19"/>
    <mergeCell ref="Z19:AA19"/>
    <mergeCell ref="AB19:AC19"/>
    <mergeCell ref="AD19:AE19"/>
    <mergeCell ref="C20:D20"/>
    <mergeCell ref="E20:G20"/>
    <mergeCell ref="H20:I20"/>
    <mergeCell ref="K20:L20"/>
    <mergeCell ref="M20:N20"/>
    <mergeCell ref="O20:P20"/>
    <mergeCell ref="R20:S20"/>
    <mergeCell ref="T20:V20"/>
    <mergeCell ref="W20:X20"/>
    <mergeCell ref="Z20:AA20"/>
    <mergeCell ref="AB20:AC20"/>
    <mergeCell ref="AD20:AE20"/>
    <mergeCell ref="C21:D21"/>
    <mergeCell ref="E21:G21"/>
    <mergeCell ref="H21:I21"/>
    <mergeCell ref="K21:L21"/>
    <mergeCell ref="M21:N21"/>
    <mergeCell ref="O21:P21"/>
    <mergeCell ref="R21:S21"/>
    <mergeCell ref="T21:V21"/>
    <mergeCell ref="W21:X21"/>
    <mergeCell ref="Z21:AA21"/>
    <mergeCell ref="AB21:AC21"/>
    <mergeCell ref="AD21:AE21"/>
    <mergeCell ref="C22:D22"/>
    <mergeCell ref="E22:G22"/>
    <mergeCell ref="H22:I22"/>
    <mergeCell ref="K22:L22"/>
    <mergeCell ref="M22:N22"/>
    <mergeCell ref="O22:P22"/>
    <mergeCell ref="R22:S22"/>
    <mergeCell ref="T22:V22"/>
    <mergeCell ref="W22:X22"/>
    <mergeCell ref="Z22:AA22"/>
    <mergeCell ref="AB22:AC22"/>
    <mergeCell ref="AD22:AE22"/>
    <mergeCell ref="C23:D23"/>
    <mergeCell ref="E23:G23"/>
    <mergeCell ref="H23:I23"/>
    <mergeCell ref="K23:L23"/>
    <mergeCell ref="M23:N23"/>
    <mergeCell ref="O23:P23"/>
    <mergeCell ref="R23:S23"/>
    <mergeCell ref="T23:V23"/>
    <mergeCell ref="W23:X23"/>
    <mergeCell ref="Z23:AA23"/>
    <mergeCell ref="AB23:AC23"/>
    <mergeCell ref="AD23:AE23"/>
    <mergeCell ref="C25:G25"/>
    <mergeCell ref="AG24:AH24"/>
    <mergeCell ref="AI24:AK24"/>
    <mergeCell ref="M24:N24"/>
    <mergeCell ref="C1:AJ1"/>
    <mergeCell ref="O24:P24"/>
    <mergeCell ref="R24:S24"/>
    <mergeCell ref="T24:V24"/>
    <mergeCell ref="AB24:AC24"/>
    <mergeCell ref="AD24:AE24"/>
  </mergeCells>
  <printOptions/>
  <pageMargins left="0.5465277777777777" right="0.17222222222222222" top="0.27291666666666664" bottom="0.11527777777777778" header="0.5118055555555555" footer="0.5118055555555555"/>
  <pageSetup fitToHeight="1" fitToWidth="1" horizontalDpi="300" verticalDpi="3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A43"/>
  <sheetViews>
    <sheetView zoomScalePageLayoutView="0" workbookViewId="0" topLeftCell="A8">
      <selection activeCell="AQ12" sqref="AQ12:AS12"/>
    </sheetView>
  </sheetViews>
  <sheetFormatPr defaultColWidth="2.25390625" defaultRowHeight="22.5" customHeight="1"/>
  <cols>
    <col min="1" max="16384" width="2.25390625" style="161" customWidth="1"/>
  </cols>
  <sheetData>
    <row r="1" spans="2:46" s="113" customFormat="1" ht="22.5" customHeight="1">
      <c r="B1" s="3" t="s">
        <v>21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2:46" s="113" customFormat="1" ht="22.5" customHeight="1">
      <c r="B2" s="4"/>
      <c r="C2" s="4" t="s">
        <v>0</v>
      </c>
      <c r="D2" s="4"/>
      <c r="E2" s="4"/>
      <c r="F2" s="4"/>
      <c r="G2" s="4"/>
      <c r="H2" s="4"/>
      <c r="I2" s="4"/>
      <c r="J2" s="4" t="s">
        <v>22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spans="2:46" s="113" customFormat="1" ht="22.5" customHeight="1">
      <c r="B3" s="4"/>
      <c r="C3" s="4"/>
      <c r="D3" s="4"/>
      <c r="E3" s="4"/>
      <c r="F3" s="4"/>
      <c r="G3" s="4"/>
      <c r="H3" s="4"/>
      <c r="I3" s="4"/>
      <c r="J3" s="4" t="s">
        <v>23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2:53" s="113" customFormat="1" ht="21.75" customHeight="1">
      <c r="B4" s="4"/>
      <c r="C4" s="4" t="s">
        <v>1</v>
      </c>
      <c r="D4" s="4"/>
      <c r="E4" s="4"/>
      <c r="F4" s="4"/>
      <c r="G4" s="4"/>
      <c r="H4" s="4"/>
      <c r="I4" s="4"/>
      <c r="J4" s="4" t="s">
        <v>54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spans="2:46" s="113" customFormat="1" ht="22.5" customHeight="1">
      <c r="B5" s="4"/>
      <c r="C5" s="4" t="s">
        <v>2</v>
      </c>
      <c r="D5" s="4"/>
      <c r="E5" s="4"/>
      <c r="F5" s="4"/>
      <c r="G5" s="4"/>
      <c r="H5" s="4"/>
      <c r="I5" s="4"/>
      <c r="J5" s="4" t="s">
        <v>117</v>
      </c>
      <c r="K5" s="4"/>
      <c r="L5" s="4"/>
      <c r="M5" s="4"/>
      <c r="N5" s="4"/>
      <c r="O5" s="4"/>
      <c r="P5" s="4"/>
      <c r="Q5" s="4"/>
      <c r="R5" s="4"/>
      <c r="S5" s="4"/>
      <c r="T5" s="4" t="s">
        <v>118</v>
      </c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16"/>
      <c r="AP5" s="16"/>
      <c r="AQ5" s="16"/>
      <c r="AR5" s="16"/>
      <c r="AS5" s="16"/>
      <c r="AT5" s="16"/>
    </row>
    <row r="6" spans="2:48" s="113" customFormat="1" ht="22.5" customHeight="1">
      <c r="B6" s="4"/>
      <c r="C6" s="4" t="s">
        <v>3</v>
      </c>
      <c r="D6" s="4"/>
      <c r="E6" s="4"/>
      <c r="F6" s="4"/>
      <c r="G6" s="4"/>
      <c r="H6" s="4"/>
      <c r="I6" s="4"/>
      <c r="J6" s="4" t="s">
        <v>4</v>
      </c>
      <c r="K6" s="4"/>
      <c r="L6" s="4"/>
      <c r="M6" s="4"/>
      <c r="N6" s="72" t="s">
        <v>24</v>
      </c>
      <c r="O6" s="68"/>
      <c r="P6" s="312" t="s">
        <v>151</v>
      </c>
      <c r="Q6" s="312"/>
      <c r="R6" s="312"/>
      <c r="S6" s="312"/>
      <c r="T6" s="68"/>
      <c r="U6" s="68"/>
      <c r="V6" s="342" t="s">
        <v>25</v>
      </c>
      <c r="W6" s="342"/>
      <c r="X6" s="68"/>
      <c r="Y6" s="312" t="s">
        <v>159</v>
      </c>
      <c r="Z6" s="312"/>
      <c r="AA6" s="312"/>
      <c r="AB6" s="312"/>
      <c r="AC6" s="68"/>
      <c r="AD6" s="68"/>
      <c r="AE6" s="73" t="s">
        <v>26</v>
      </c>
      <c r="AF6" s="68"/>
      <c r="AG6" s="312" t="s">
        <v>160</v>
      </c>
      <c r="AH6" s="312"/>
      <c r="AI6" s="312"/>
      <c r="AJ6" s="312"/>
      <c r="AK6" s="68"/>
      <c r="AL6" s="68"/>
      <c r="AM6" s="73" t="s">
        <v>27</v>
      </c>
      <c r="AN6" s="68"/>
      <c r="AO6" s="312" t="s">
        <v>161</v>
      </c>
      <c r="AP6" s="312"/>
      <c r="AQ6" s="312"/>
      <c r="AR6" s="312"/>
      <c r="AS6" s="16"/>
      <c r="AT6" s="16"/>
      <c r="AU6" s="16"/>
      <c r="AV6" s="16"/>
    </row>
    <row r="7" spans="2:53" s="113" customFormat="1" ht="22.5" customHeight="1">
      <c r="B7" s="4"/>
      <c r="C7" s="4"/>
      <c r="D7" s="4"/>
      <c r="E7" s="4"/>
      <c r="F7" s="4"/>
      <c r="G7" s="4"/>
      <c r="H7" s="4"/>
      <c r="I7" s="4"/>
      <c r="J7" s="4" t="s">
        <v>10</v>
      </c>
      <c r="K7" s="4"/>
      <c r="L7" s="4"/>
      <c r="M7" s="4"/>
      <c r="N7" s="72" t="s">
        <v>24</v>
      </c>
      <c r="O7" s="68"/>
      <c r="P7" s="314" t="s">
        <v>151</v>
      </c>
      <c r="Q7" s="314"/>
      <c r="R7" s="314"/>
      <c r="S7" s="314"/>
      <c r="T7" s="68"/>
      <c r="U7" s="68"/>
      <c r="V7" s="342" t="s">
        <v>25</v>
      </c>
      <c r="W7" s="342"/>
      <c r="X7" s="68"/>
      <c r="Y7" s="312" t="s">
        <v>135</v>
      </c>
      <c r="Z7" s="312"/>
      <c r="AA7" s="312"/>
      <c r="AB7" s="312"/>
      <c r="AC7" s="68"/>
      <c r="AD7" s="68"/>
      <c r="AE7" s="73" t="s">
        <v>26</v>
      </c>
      <c r="AF7" s="68"/>
      <c r="AG7" s="312" t="s">
        <v>136</v>
      </c>
      <c r="AH7" s="312"/>
      <c r="AI7" s="312"/>
      <c r="AJ7" s="312"/>
      <c r="AK7" s="68"/>
      <c r="AL7" s="68"/>
      <c r="AM7" s="73" t="s">
        <v>27</v>
      </c>
      <c r="AN7" s="68"/>
      <c r="AO7" s="313" t="s">
        <v>153</v>
      </c>
      <c r="AP7" s="313"/>
      <c r="AQ7" s="313"/>
      <c r="AR7" s="313"/>
      <c r="AS7" s="19"/>
      <c r="AT7" s="19"/>
      <c r="AU7" s="19"/>
      <c r="AV7" s="19"/>
      <c r="BA7" s="113" t="s">
        <v>162</v>
      </c>
    </row>
    <row r="8" spans="2:48" s="113" customFormat="1" ht="22.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160"/>
      <c r="O8" s="15"/>
      <c r="P8" s="17"/>
      <c r="Q8" s="17"/>
      <c r="R8" s="17"/>
      <c r="S8" s="17"/>
      <c r="T8" s="15"/>
      <c r="U8" s="15"/>
      <c r="V8" s="17"/>
      <c r="W8" s="17"/>
      <c r="X8" s="15"/>
      <c r="Y8" s="17"/>
      <c r="Z8" s="17"/>
      <c r="AA8" s="17"/>
      <c r="AB8" s="17"/>
      <c r="AC8" s="15"/>
      <c r="AD8" s="15"/>
      <c r="AE8" s="18"/>
      <c r="AF8" s="15"/>
      <c r="AG8" s="17"/>
      <c r="AH8" s="17"/>
      <c r="AI8" s="17"/>
      <c r="AJ8" s="17"/>
      <c r="AK8" s="15"/>
      <c r="AL8" s="15"/>
      <c r="AM8" s="18"/>
      <c r="AN8" s="15"/>
      <c r="AO8" s="11"/>
      <c r="AP8" s="11"/>
      <c r="AQ8" s="11"/>
      <c r="AR8" s="11"/>
      <c r="AS8" s="19"/>
      <c r="AT8" s="19"/>
      <c r="AU8" s="19"/>
      <c r="AV8" s="19"/>
    </row>
    <row r="9" spans="2:46" s="113" customFormat="1" ht="22.5" customHeight="1">
      <c r="B9" s="4"/>
      <c r="C9" s="4" t="s">
        <v>28</v>
      </c>
      <c r="D9" s="4"/>
      <c r="E9" s="4"/>
      <c r="F9" s="4"/>
      <c r="G9" s="4"/>
      <c r="H9" s="4"/>
      <c r="I9" s="4"/>
      <c r="J9" s="4"/>
      <c r="K9" s="4" t="s">
        <v>29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</row>
    <row r="10" spans="2:46" s="113" customFormat="1" ht="22.5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2:49" ht="22.5" customHeight="1" thickBot="1">
      <c r="B11" s="2" t="s">
        <v>30</v>
      </c>
      <c r="C11" s="2"/>
      <c r="D11" s="2"/>
      <c r="E11" s="2"/>
      <c r="F11" s="2" t="s">
        <v>17</v>
      </c>
      <c r="G11" s="2"/>
      <c r="H11" s="2"/>
      <c r="I11" s="2"/>
      <c r="J11" s="338" t="str">
        <f>P6</f>
        <v>蒲生東</v>
      </c>
      <c r="K11" s="338"/>
      <c r="L11" s="338"/>
      <c r="M11" s="338"/>
      <c r="N11" s="15"/>
      <c r="O11" s="7"/>
      <c r="P11" s="2" t="s">
        <v>19</v>
      </c>
      <c r="Q11" s="2"/>
      <c r="R11" s="2"/>
      <c r="S11" s="2"/>
      <c r="T11" s="338" t="str">
        <f>P7</f>
        <v>蒲生東</v>
      </c>
      <c r="U11" s="338"/>
      <c r="V11" s="338"/>
      <c r="W11" s="338"/>
      <c r="X11" s="8"/>
      <c r="Y11" s="8"/>
      <c r="Z11" s="2"/>
      <c r="AA11" s="2"/>
      <c r="AB11" s="2" t="s">
        <v>30</v>
      </c>
      <c r="AC11" s="2"/>
      <c r="AD11" s="2"/>
      <c r="AE11" s="2"/>
      <c r="AF11" s="2" t="s">
        <v>17</v>
      </c>
      <c r="AG11" s="2"/>
      <c r="AH11" s="2"/>
      <c r="AI11" s="2"/>
      <c r="AJ11" s="317" t="str">
        <f>Y6</f>
        <v>布引多目的A</v>
      </c>
      <c r="AK11" s="317"/>
      <c r="AL11" s="317"/>
      <c r="AM11" s="317"/>
      <c r="AN11" s="8"/>
      <c r="AO11" s="8"/>
      <c r="AP11" s="2" t="s">
        <v>19</v>
      </c>
      <c r="AQ11" s="2"/>
      <c r="AR11" s="2"/>
      <c r="AS11" s="2"/>
      <c r="AT11" s="317" t="str">
        <f>Y7</f>
        <v>荒神山B</v>
      </c>
      <c r="AU11" s="317"/>
      <c r="AV11" s="317"/>
      <c r="AW11" s="317"/>
    </row>
    <row r="12" spans="2:52" s="162" customFormat="1" ht="22.5" customHeight="1" thickBot="1">
      <c r="B12" s="340" t="s">
        <v>24</v>
      </c>
      <c r="C12" s="319"/>
      <c r="D12" s="320"/>
      <c r="E12" s="318" t="str">
        <f>B13</f>
        <v>亀山</v>
      </c>
      <c r="F12" s="319"/>
      <c r="G12" s="320"/>
      <c r="H12" s="318" t="str">
        <f>B14</f>
        <v>野洲</v>
      </c>
      <c r="I12" s="319"/>
      <c r="J12" s="320"/>
      <c r="K12" s="318" t="str">
        <f>B15</f>
        <v>蒲生</v>
      </c>
      <c r="L12" s="319"/>
      <c r="M12" s="320"/>
      <c r="N12" s="318" t="str">
        <f>B16</f>
        <v>金田</v>
      </c>
      <c r="O12" s="319"/>
      <c r="P12" s="320"/>
      <c r="Q12" s="318" t="str">
        <f>B17</f>
        <v>能登川</v>
      </c>
      <c r="R12" s="319"/>
      <c r="S12" s="320"/>
      <c r="T12" s="343" t="s">
        <v>55</v>
      </c>
      <c r="U12" s="344"/>
      <c r="V12" s="343" t="s">
        <v>11</v>
      </c>
      <c r="W12" s="345"/>
      <c r="X12" s="346"/>
      <c r="Y12" s="63"/>
      <c r="Z12" s="45"/>
      <c r="AA12" s="63"/>
      <c r="AB12" s="340" t="s">
        <v>25</v>
      </c>
      <c r="AC12" s="319"/>
      <c r="AD12" s="320"/>
      <c r="AE12" s="318" t="str">
        <f>AB13</f>
        <v>桐原東</v>
      </c>
      <c r="AF12" s="319"/>
      <c r="AG12" s="320"/>
      <c r="AH12" s="318" t="str">
        <f>AB14</f>
        <v>ジュニオール</v>
      </c>
      <c r="AI12" s="319"/>
      <c r="AJ12" s="320"/>
      <c r="AK12" s="318" t="str">
        <f>AB15</f>
        <v>豊栄</v>
      </c>
      <c r="AL12" s="319"/>
      <c r="AM12" s="320"/>
      <c r="AN12" s="318" t="str">
        <f>AB16</f>
        <v>旭森</v>
      </c>
      <c r="AO12" s="319"/>
      <c r="AP12" s="320"/>
      <c r="AQ12" s="318" t="str">
        <f>AB17</f>
        <v>愛知</v>
      </c>
      <c r="AR12" s="319"/>
      <c r="AS12" s="320"/>
      <c r="AT12" s="343" t="s">
        <v>55</v>
      </c>
      <c r="AU12" s="344"/>
      <c r="AV12" s="343" t="s">
        <v>11</v>
      </c>
      <c r="AW12" s="345"/>
      <c r="AX12" s="346"/>
      <c r="AZ12" s="2"/>
    </row>
    <row r="13" spans="2:50" s="71" customFormat="1" ht="22.5" customHeight="1" thickTop="1">
      <c r="B13" s="347" t="s">
        <v>91</v>
      </c>
      <c r="C13" s="348"/>
      <c r="D13" s="349"/>
      <c r="E13" s="350"/>
      <c r="F13" s="351"/>
      <c r="G13" s="352"/>
      <c r="H13" s="167">
        <v>2</v>
      </c>
      <c r="I13" s="168" t="str">
        <f>IF(H13="","-",IF(H13&gt;J13,"○",IF(H13=J13,"△","●")))</f>
        <v>○</v>
      </c>
      <c r="J13" s="169">
        <v>1</v>
      </c>
      <c r="K13" s="167">
        <v>5</v>
      </c>
      <c r="L13" s="168" t="str">
        <f>IF(K13="","-",IF(K13&gt;M13,"○",IF(K13=M13,"△","●")))</f>
        <v>○</v>
      </c>
      <c r="M13" s="169">
        <v>0</v>
      </c>
      <c r="N13" s="167">
        <v>3</v>
      </c>
      <c r="O13" s="168" t="str">
        <f>IF(N13="","-",IF(N13&gt;P13,"○",IF(N13=P13,"△","●")))</f>
        <v>○</v>
      </c>
      <c r="P13" s="169">
        <v>1</v>
      </c>
      <c r="Q13" s="167">
        <v>4</v>
      </c>
      <c r="R13" s="168" t="str">
        <f>IF(Q13="","-",IF(Q13&gt;S13,"○",IF(Q13=S13,"△","●")))</f>
        <v>○</v>
      </c>
      <c r="S13" s="169">
        <v>0</v>
      </c>
      <c r="T13" s="334">
        <f>COUNTIF(E13:S13,"○")*3+COUNTIF(E13:S13,"△")</f>
        <v>12</v>
      </c>
      <c r="U13" s="341"/>
      <c r="V13" s="334">
        <v>1</v>
      </c>
      <c r="W13" s="335"/>
      <c r="X13" s="336"/>
      <c r="Z13" s="45"/>
      <c r="AA13" s="71" t="s">
        <v>163</v>
      </c>
      <c r="AB13" s="353" t="s">
        <v>104</v>
      </c>
      <c r="AC13" s="354"/>
      <c r="AD13" s="355"/>
      <c r="AE13" s="356"/>
      <c r="AF13" s="356"/>
      <c r="AG13" s="356"/>
      <c r="AH13" s="85">
        <v>1</v>
      </c>
      <c r="AI13" s="63" t="str">
        <f>IF(AH13="","-",IF(AH13&gt;AJ13,"○",IF(AH13=AJ13,"△","●")))</f>
        <v>○</v>
      </c>
      <c r="AJ13" s="91">
        <v>0</v>
      </c>
      <c r="AK13" s="85">
        <v>0</v>
      </c>
      <c r="AL13" s="63" t="str">
        <f>IF(AK13="","-",IF(AK13&gt;AM13,"○",IF(AK13=AM13,"△","●")))</f>
        <v>●</v>
      </c>
      <c r="AM13" s="91">
        <v>3</v>
      </c>
      <c r="AN13" s="85">
        <v>1</v>
      </c>
      <c r="AO13" s="63" t="str">
        <f>IF(AN13="","-",IF(AN13&gt;AP13,"○",IF(AN13=AP13,"△","●")))</f>
        <v>○</v>
      </c>
      <c r="AP13" s="91">
        <v>0</v>
      </c>
      <c r="AQ13" s="85">
        <v>2</v>
      </c>
      <c r="AR13" s="63" t="str">
        <f>IF(AQ13="","-",IF(AQ13&gt;AS13,"○",IF(AQ13=AS13,"△","●")))</f>
        <v>○</v>
      </c>
      <c r="AS13" s="91">
        <v>1</v>
      </c>
      <c r="AT13" s="326">
        <f>COUNTIF(AE13:AS13,"○")*3+COUNTIF(AE13:AS13,"△")</f>
        <v>9</v>
      </c>
      <c r="AU13" s="327"/>
      <c r="AV13" s="326">
        <v>2</v>
      </c>
      <c r="AW13" s="328"/>
      <c r="AX13" s="329"/>
    </row>
    <row r="14" spans="1:50" s="71" customFormat="1" ht="22.5" customHeight="1">
      <c r="A14" s="71" t="s">
        <v>163</v>
      </c>
      <c r="B14" s="357" t="s">
        <v>93</v>
      </c>
      <c r="C14" s="358"/>
      <c r="D14" s="359"/>
      <c r="E14" s="86">
        <v>1</v>
      </c>
      <c r="F14" s="87" t="str">
        <f>IF(E14="","-",IF(E14&gt;G14,"○",IF(E14=G14,"△","●")))</f>
        <v>●</v>
      </c>
      <c r="G14" s="92">
        <v>2</v>
      </c>
      <c r="H14" s="360"/>
      <c r="I14" s="361"/>
      <c r="J14" s="362"/>
      <c r="K14" s="86">
        <v>7</v>
      </c>
      <c r="L14" s="87" t="str">
        <f>IF(K14="","-",IF(K14&gt;M14,"○",IF(K14=M14,"△","●")))</f>
        <v>○</v>
      </c>
      <c r="M14" s="92">
        <v>2</v>
      </c>
      <c r="N14" s="86">
        <v>3</v>
      </c>
      <c r="O14" s="87" t="str">
        <f>IF(N14="","-",IF(N14&gt;P14,"○",IF(N14=P14,"△","●")))</f>
        <v>○</v>
      </c>
      <c r="P14" s="92">
        <v>0</v>
      </c>
      <c r="Q14" s="86">
        <v>9</v>
      </c>
      <c r="R14" s="87" t="str">
        <f>IF(Q14="","-",IF(Q14&gt;S14,"○",IF(Q14=S14,"△","●")))</f>
        <v>○</v>
      </c>
      <c r="S14" s="92">
        <v>0</v>
      </c>
      <c r="T14" s="315">
        <f>COUNTIF(E14:S14,"○")*3+COUNTIF(E14:S14,"△")</f>
        <v>9</v>
      </c>
      <c r="U14" s="316"/>
      <c r="V14" s="315">
        <v>2</v>
      </c>
      <c r="W14" s="321"/>
      <c r="X14" s="322"/>
      <c r="Z14" s="45"/>
      <c r="AB14" s="363" t="s">
        <v>164</v>
      </c>
      <c r="AC14" s="364"/>
      <c r="AD14" s="365"/>
      <c r="AE14" s="86">
        <v>0</v>
      </c>
      <c r="AF14" s="87" t="str">
        <f>IF(AE14="","-",IF(AE14&gt;AG14,"○",IF(AE14=AG14,"△","●")))</f>
        <v>●</v>
      </c>
      <c r="AG14" s="92">
        <v>1</v>
      </c>
      <c r="AH14" s="366"/>
      <c r="AI14" s="366"/>
      <c r="AJ14" s="366"/>
      <c r="AK14" s="86">
        <v>1</v>
      </c>
      <c r="AL14" s="87" t="str">
        <f>IF(AK14="","-",IF(AK14&gt;AM14,"○",IF(AK14=AM14,"△","●")))</f>
        <v>△</v>
      </c>
      <c r="AM14" s="92">
        <v>1</v>
      </c>
      <c r="AN14" s="86">
        <v>0</v>
      </c>
      <c r="AO14" s="87" t="str">
        <f>IF(AN14="","-",IF(AN14&gt;AP14,"○",IF(AN14=AP14,"△","●")))</f>
        <v>●</v>
      </c>
      <c r="AP14" s="92">
        <v>1</v>
      </c>
      <c r="AQ14" s="86">
        <v>4</v>
      </c>
      <c r="AR14" s="87" t="str">
        <f>IF(AQ14="","-",IF(AQ14&gt;AS14,"○",IF(AQ14=AS14,"△","●")))</f>
        <v>○</v>
      </c>
      <c r="AS14" s="92">
        <v>1</v>
      </c>
      <c r="AT14" s="315">
        <f>COUNTIF(AE14:AS14,"○")*3+COUNTIF(AE14:AS14,"△")</f>
        <v>4</v>
      </c>
      <c r="AU14" s="316"/>
      <c r="AV14" s="315">
        <v>4</v>
      </c>
      <c r="AW14" s="321"/>
      <c r="AX14" s="322"/>
    </row>
    <row r="15" spans="1:50" s="71" customFormat="1" ht="22.5" customHeight="1">
      <c r="A15" s="71" t="s">
        <v>163</v>
      </c>
      <c r="B15" s="357" t="s">
        <v>52</v>
      </c>
      <c r="C15" s="358"/>
      <c r="D15" s="359"/>
      <c r="E15" s="86">
        <v>0</v>
      </c>
      <c r="F15" s="87" t="str">
        <f>IF(E15="","-",IF(E15&gt;G15,"○",IF(E15=G15,"△","●")))</f>
        <v>●</v>
      </c>
      <c r="G15" s="92">
        <v>5</v>
      </c>
      <c r="H15" s="86">
        <v>2</v>
      </c>
      <c r="I15" s="87" t="str">
        <f>IF(H15="","-",IF(H15&gt;J15,"○",IF(H15=J15,"△","●")))</f>
        <v>●</v>
      </c>
      <c r="J15" s="92">
        <v>7</v>
      </c>
      <c r="K15" s="360"/>
      <c r="L15" s="361"/>
      <c r="M15" s="362"/>
      <c r="N15" s="86">
        <v>2</v>
      </c>
      <c r="O15" s="87" t="str">
        <f>IF(N15="","-",IF(N15&gt;P15,"○",IF(N15=P15,"△","●")))</f>
        <v>●</v>
      </c>
      <c r="P15" s="92">
        <v>4</v>
      </c>
      <c r="Q15" s="86">
        <v>7</v>
      </c>
      <c r="R15" s="87" t="str">
        <f>IF(Q15="","-",IF(Q15&gt;S15,"○",IF(Q15=S15,"△","●")))</f>
        <v>○</v>
      </c>
      <c r="S15" s="92">
        <v>1</v>
      </c>
      <c r="T15" s="315">
        <f>COUNTIF(E15:S15,"○")*3+COUNTIF(E15:S15,"△")</f>
        <v>3</v>
      </c>
      <c r="U15" s="316"/>
      <c r="V15" s="315">
        <v>4</v>
      </c>
      <c r="W15" s="321"/>
      <c r="X15" s="322"/>
      <c r="Y15" s="64"/>
      <c r="Z15" s="45"/>
      <c r="AA15" s="64"/>
      <c r="AB15" s="367" t="s">
        <v>152</v>
      </c>
      <c r="AC15" s="368"/>
      <c r="AD15" s="369"/>
      <c r="AE15" s="170">
        <v>3</v>
      </c>
      <c r="AF15" s="171" t="str">
        <f>IF(AE15="","-",IF(AE15&gt;AG15,"○",IF(AE15=AG15,"△","●")))</f>
        <v>○</v>
      </c>
      <c r="AG15" s="172">
        <v>0</v>
      </c>
      <c r="AH15" s="170">
        <v>1</v>
      </c>
      <c r="AI15" s="171" t="str">
        <f>IF(AH15="","-",IF(AH15&gt;AJ15,"○",IF(AH15=AJ15,"△","●")))</f>
        <v>△</v>
      </c>
      <c r="AJ15" s="172">
        <v>1</v>
      </c>
      <c r="AK15" s="373"/>
      <c r="AL15" s="373"/>
      <c r="AM15" s="373"/>
      <c r="AN15" s="170">
        <v>5</v>
      </c>
      <c r="AO15" s="171" t="str">
        <f>IF(AN15="","-",IF(AN15&gt;AP15,"○",IF(AN15=AP15,"△","●")))</f>
        <v>○</v>
      </c>
      <c r="AP15" s="172">
        <v>1</v>
      </c>
      <c r="AQ15" s="170">
        <v>4</v>
      </c>
      <c r="AR15" s="171" t="str">
        <f>IF(AQ15="","-",IF(AQ15&gt;AS15,"○",IF(AQ15=AS15,"△","●")))</f>
        <v>○</v>
      </c>
      <c r="AS15" s="172">
        <v>0</v>
      </c>
      <c r="AT15" s="330">
        <f>COUNTIF(AE15:AS15,"○")*3+COUNTIF(AE15:AS15,"△")</f>
        <v>10</v>
      </c>
      <c r="AU15" s="331"/>
      <c r="AV15" s="330">
        <v>1</v>
      </c>
      <c r="AW15" s="332"/>
      <c r="AX15" s="333"/>
    </row>
    <row r="16" spans="2:50" s="71" customFormat="1" ht="22.5" customHeight="1">
      <c r="B16" s="357" t="s">
        <v>53</v>
      </c>
      <c r="C16" s="358"/>
      <c r="D16" s="359"/>
      <c r="E16" s="86">
        <v>1</v>
      </c>
      <c r="F16" s="87" t="str">
        <f>IF(E16="","-",IF(E16&gt;G16,"○",IF(E16=G16,"△","●")))</f>
        <v>●</v>
      </c>
      <c r="G16" s="92">
        <v>3</v>
      </c>
      <c r="H16" s="86">
        <v>0</v>
      </c>
      <c r="I16" s="87" t="str">
        <f>IF(H16="","-",IF(H16&gt;J16,"○",IF(H16=J16,"△","●")))</f>
        <v>●</v>
      </c>
      <c r="J16" s="92">
        <v>3</v>
      </c>
      <c r="K16" s="86">
        <v>4</v>
      </c>
      <c r="L16" s="87" t="str">
        <f>IF(K16="","-",IF(K16&gt;M16,"○",IF(K16=M16,"△","●")))</f>
        <v>○</v>
      </c>
      <c r="M16" s="92">
        <v>2</v>
      </c>
      <c r="N16" s="360"/>
      <c r="O16" s="361"/>
      <c r="P16" s="362"/>
      <c r="Q16" s="86">
        <v>6</v>
      </c>
      <c r="R16" s="87" t="str">
        <f>IF(Q16="","-",IF(Q16&gt;S16,"○",IF(Q16=S16,"△","●")))</f>
        <v>○</v>
      </c>
      <c r="S16" s="92">
        <v>0</v>
      </c>
      <c r="T16" s="315">
        <f>COUNTIF(E16:S16,"○")*3+COUNTIF(E16:S16,"△")</f>
        <v>6</v>
      </c>
      <c r="U16" s="316"/>
      <c r="V16" s="315">
        <v>3</v>
      </c>
      <c r="W16" s="321"/>
      <c r="X16" s="322"/>
      <c r="Y16" s="64"/>
      <c r="Z16" s="45"/>
      <c r="AA16" s="64"/>
      <c r="AB16" s="357" t="s">
        <v>95</v>
      </c>
      <c r="AC16" s="358"/>
      <c r="AD16" s="359"/>
      <c r="AE16" s="86">
        <v>0</v>
      </c>
      <c r="AF16" s="87" t="str">
        <f>IF(AE16="","-",IF(AE16&gt;AG16,"○",IF(AE16=AG16,"△","●")))</f>
        <v>●</v>
      </c>
      <c r="AG16" s="92">
        <v>1</v>
      </c>
      <c r="AH16" s="86">
        <v>1</v>
      </c>
      <c r="AI16" s="87" t="str">
        <f>IF(AH16="","-",IF(AH16&gt;AJ16,"○",IF(AH16=AJ16,"△","●")))</f>
        <v>○</v>
      </c>
      <c r="AJ16" s="92">
        <v>0</v>
      </c>
      <c r="AK16" s="86">
        <v>1</v>
      </c>
      <c r="AL16" s="87" t="str">
        <f>IF(AK16="","-",IF(AK16&gt;AM16,"○",IF(AK16=AM16,"△","●")))</f>
        <v>●</v>
      </c>
      <c r="AM16" s="92">
        <v>5</v>
      </c>
      <c r="AN16" s="366"/>
      <c r="AO16" s="366"/>
      <c r="AP16" s="366"/>
      <c r="AQ16" s="86">
        <v>5</v>
      </c>
      <c r="AR16" s="87" t="str">
        <f>IF(AQ16="","-",IF(AQ16&gt;AS16,"○",IF(AQ16=AS16,"△","●")))</f>
        <v>○</v>
      </c>
      <c r="AS16" s="92">
        <v>0</v>
      </c>
      <c r="AT16" s="315">
        <f>COUNTIF(AE16:AS16,"○")*3+COUNTIF(AE16:AS16,"△")</f>
        <v>6</v>
      </c>
      <c r="AU16" s="316"/>
      <c r="AV16" s="315">
        <v>3</v>
      </c>
      <c r="AW16" s="321"/>
      <c r="AX16" s="322"/>
    </row>
    <row r="17" spans="2:50" s="71" customFormat="1" ht="22.5" customHeight="1" thickBot="1">
      <c r="B17" s="374" t="s">
        <v>59</v>
      </c>
      <c r="C17" s="375"/>
      <c r="D17" s="376"/>
      <c r="E17" s="88">
        <v>0</v>
      </c>
      <c r="F17" s="89" t="str">
        <f>IF(E17="","-",IF(E17&gt;G17,"○",IF(E17=G17,"△","●")))</f>
        <v>●</v>
      </c>
      <c r="G17" s="90">
        <v>4</v>
      </c>
      <c r="H17" s="88">
        <v>0</v>
      </c>
      <c r="I17" s="89" t="str">
        <f>IF(H17="","-",IF(H17&gt;J17,"○",IF(H17=J17,"△","●")))</f>
        <v>●</v>
      </c>
      <c r="J17" s="90">
        <v>9</v>
      </c>
      <c r="K17" s="88">
        <v>1</v>
      </c>
      <c r="L17" s="89" t="str">
        <f>IF(K17="","-",IF(K17&gt;M17,"○",IF(K17=M17,"△","●")))</f>
        <v>●</v>
      </c>
      <c r="M17" s="90">
        <v>7</v>
      </c>
      <c r="N17" s="88">
        <v>0</v>
      </c>
      <c r="O17" s="89" t="str">
        <f>IF(N17="","-",IF(N17&gt;P17,"○",IF(N17=P17,"△","●")))</f>
        <v>●</v>
      </c>
      <c r="P17" s="90">
        <v>6</v>
      </c>
      <c r="Q17" s="377"/>
      <c r="R17" s="378"/>
      <c r="S17" s="379"/>
      <c r="T17" s="323">
        <f>COUNTIF(E17:S17,"○")*3+COUNTIF(E17:S17,"△")</f>
        <v>0</v>
      </c>
      <c r="U17" s="337"/>
      <c r="V17" s="323">
        <v>5</v>
      </c>
      <c r="W17" s="324"/>
      <c r="X17" s="325"/>
      <c r="Y17" s="64"/>
      <c r="Z17" s="45"/>
      <c r="AA17" s="71" t="s">
        <v>163</v>
      </c>
      <c r="AB17" s="374" t="s">
        <v>113</v>
      </c>
      <c r="AC17" s="375"/>
      <c r="AD17" s="376"/>
      <c r="AE17" s="88">
        <v>1</v>
      </c>
      <c r="AF17" s="89" t="str">
        <f>IF(AE17="","-",IF(AE17&gt;AG17,"○",IF(AE17=AG17,"△","●")))</f>
        <v>●</v>
      </c>
      <c r="AG17" s="90">
        <v>2</v>
      </c>
      <c r="AH17" s="88">
        <v>1</v>
      </c>
      <c r="AI17" s="89" t="str">
        <f>IF(AH17="","-",IF(AH17&gt;AJ17,"○",IF(AH17=AJ17,"△","●")))</f>
        <v>●</v>
      </c>
      <c r="AJ17" s="90">
        <v>4</v>
      </c>
      <c r="AK17" s="88">
        <v>0</v>
      </c>
      <c r="AL17" s="89" t="str">
        <f>IF(AK17="","-",IF(AK17&gt;AM17,"○",IF(AK17=AM17,"△","●")))</f>
        <v>●</v>
      </c>
      <c r="AM17" s="90">
        <v>4</v>
      </c>
      <c r="AN17" s="88">
        <v>0</v>
      </c>
      <c r="AO17" s="89" t="str">
        <f>IF(AN17="","-",IF(AN17&gt;AP17,"○",IF(AN17=AP17,"△","●")))</f>
        <v>●</v>
      </c>
      <c r="AP17" s="90">
        <v>5</v>
      </c>
      <c r="AQ17" s="372"/>
      <c r="AR17" s="372"/>
      <c r="AS17" s="372"/>
      <c r="AT17" s="323">
        <f>COUNTIF(AE17:AS17,"○")*3+COUNTIF(AE17:AS17,"△")</f>
        <v>0</v>
      </c>
      <c r="AU17" s="337"/>
      <c r="AV17" s="323">
        <v>5</v>
      </c>
      <c r="AW17" s="324"/>
      <c r="AX17" s="325"/>
    </row>
    <row r="18" spans="2:50" ht="22.5" customHeight="1">
      <c r="B18" s="43" t="s">
        <v>156</v>
      </c>
      <c r="C18" s="12"/>
      <c r="D18" s="12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11"/>
      <c r="R18" s="11"/>
      <c r="S18" s="11"/>
      <c r="T18" s="7"/>
      <c r="U18" s="7"/>
      <c r="V18" s="7"/>
      <c r="W18" s="7"/>
      <c r="X18" s="7"/>
      <c r="Y18" s="7"/>
      <c r="Z18" s="45"/>
      <c r="AA18" s="7"/>
      <c r="AB18" s="43" t="s">
        <v>155</v>
      </c>
      <c r="AC18" s="10"/>
      <c r="AD18" s="10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11"/>
      <c r="AR18" s="11"/>
      <c r="AS18" s="11"/>
      <c r="AT18" s="7"/>
      <c r="AU18" s="7"/>
      <c r="AV18" s="7"/>
      <c r="AW18" s="7"/>
      <c r="AX18" s="7"/>
    </row>
    <row r="19" spans="2:46" ht="22.5" customHeight="1">
      <c r="B19" s="12"/>
      <c r="C19" s="427" t="s">
        <v>154</v>
      </c>
      <c r="D19" s="427"/>
      <c r="E19" s="427"/>
      <c r="F19" s="427"/>
      <c r="G19" s="427"/>
      <c r="H19" s="427"/>
      <c r="I19" s="427"/>
      <c r="J19" s="427"/>
      <c r="K19" s="427"/>
      <c r="L19" s="427"/>
      <c r="M19" s="427"/>
      <c r="N19" s="427"/>
      <c r="O19" s="427"/>
      <c r="P19" s="7"/>
      <c r="Q19" s="11"/>
      <c r="R19" s="11"/>
      <c r="S19" s="11"/>
      <c r="T19" s="7"/>
      <c r="U19" s="7"/>
      <c r="V19" s="7"/>
      <c r="W19" s="7"/>
      <c r="X19" s="7"/>
      <c r="Y19" s="7"/>
      <c r="Z19" s="2"/>
      <c r="AA19" s="2"/>
      <c r="AB19" s="10"/>
      <c r="AC19" s="427" t="s">
        <v>154</v>
      </c>
      <c r="AD19" s="427"/>
      <c r="AE19" s="427"/>
      <c r="AF19" s="427"/>
      <c r="AG19" s="427"/>
      <c r="AH19" s="427"/>
      <c r="AI19" s="427"/>
      <c r="AJ19" s="427"/>
      <c r="AK19" s="427"/>
      <c r="AL19" s="427"/>
      <c r="AM19" s="427"/>
      <c r="AN19" s="427"/>
      <c r="AO19" s="427"/>
      <c r="AP19" s="7"/>
      <c r="AQ19" s="7"/>
      <c r="AR19" s="7"/>
      <c r="AS19" s="7"/>
      <c r="AT19" s="7"/>
    </row>
    <row r="20" spans="2:50" ht="22.5" customHeight="1">
      <c r="B20" s="15" t="s">
        <v>165</v>
      </c>
      <c r="C20" s="15"/>
      <c r="D20" s="15"/>
      <c r="E20" s="15"/>
      <c r="F20" s="15"/>
      <c r="G20" s="15"/>
      <c r="H20" s="15"/>
      <c r="I20" s="15"/>
      <c r="J20" s="4"/>
      <c r="K20" s="4"/>
      <c r="L20" s="4"/>
      <c r="M20" s="4"/>
      <c r="N20" s="4"/>
      <c r="O20" s="4"/>
      <c r="P20" s="4"/>
      <c r="Q20" s="44"/>
      <c r="R20" s="44"/>
      <c r="S20" s="44"/>
      <c r="T20" s="7"/>
      <c r="U20" s="7"/>
      <c r="V20" s="7"/>
      <c r="W20" s="7"/>
      <c r="X20" s="7"/>
      <c r="Y20" s="7"/>
      <c r="Z20" s="44"/>
      <c r="AA20" s="7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7"/>
      <c r="AU20" s="7"/>
      <c r="AV20" s="7"/>
      <c r="AW20" s="7"/>
      <c r="AX20" s="7"/>
    </row>
    <row r="21" spans="2:50" ht="22.5" customHeight="1" thickBot="1">
      <c r="B21" s="339" t="str">
        <f>B12</f>
        <v>イ</v>
      </c>
      <c r="C21" s="339"/>
      <c r="D21" s="2" t="s">
        <v>166</v>
      </c>
      <c r="E21" s="7"/>
      <c r="F21" s="7"/>
      <c r="G21" s="7"/>
      <c r="H21" s="7"/>
      <c r="I21" s="7"/>
      <c r="J21" s="2"/>
      <c r="K21" s="2"/>
      <c r="L21" s="2"/>
      <c r="M21" s="2"/>
      <c r="N21" s="2"/>
      <c r="O21" s="2"/>
      <c r="P21" s="2"/>
      <c r="Q21" s="7"/>
      <c r="R21" s="7"/>
      <c r="S21" s="7"/>
      <c r="T21" s="7"/>
      <c r="U21" s="7"/>
      <c r="V21" s="7"/>
      <c r="W21" s="7"/>
      <c r="X21" s="7"/>
      <c r="Y21" s="163"/>
      <c r="Z21" s="44"/>
      <c r="AA21" s="163"/>
      <c r="AB21" s="339" t="str">
        <f>AB12</f>
        <v>ロ</v>
      </c>
      <c r="AC21" s="339"/>
      <c r="AD21" s="2" t="s">
        <v>166</v>
      </c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</row>
    <row r="22" spans="2:50" ht="22.5" customHeight="1" thickBot="1">
      <c r="B22" s="370" t="s">
        <v>17</v>
      </c>
      <c r="C22" s="371"/>
      <c r="D22" s="371"/>
      <c r="E22" s="371"/>
      <c r="F22" s="371"/>
      <c r="G22" s="371"/>
      <c r="H22" s="387" t="s">
        <v>167</v>
      </c>
      <c r="I22" s="388"/>
      <c r="J22" s="388"/>
      <c r="K22" s="388"/>
      <c r="L22" s="388"/>
      <c r="M22" s="388"/>
      <c r="N22" s="388"/>
      <c r="O22" s="388"/>
      <c r="P22" s="388"/>
      <c r="Q22" s="388"/>
      <c r="R22" s="388"/>
      <c r="S22" s="380" t="s">
        <v>56</v>
      </c>
      <c r="T22" s="380"/>
      <c r="U22" s="380"/>
      <c r="V22" s="380" t="s">
        <v>57</v>
      </c>
      <c r="W22" s="380"/>
      <c r="X22" s="381"/>
      <c r="Y22" s="163"/>
      <c r="Z22" s="44"/>
      <c r="AA22" s="163"/>
      <c r="AB22" s="370" t="s">
        <v>17</v>
      </c>
      <c r="AC22" s="371"/>
      <c r="AD22" s="371"/>
      <c r="AE22" s="371"/>
      <c r="AF22" s="371"/>
      <c r="AG22" s="371"/>
      <c r="AH22" s="387" t="s">
        <v>167</v>
      </c>
      <c r="AI22" s="388"/>
      <c r="AJ22" s="388"/>
      <c r="AK22" s="388"/>
      <c r="AL22" s="388"/>
      <c r="AM22" s="388"/>
      <c r="AN22" s="388"/>
      <c r="AO22" s="388"/>
      <c r="AP22" s="388"/>
      <c r="AQ22" s="388"/>
      <c r="AR22" s="420"/>
      <c r="AS22" s="380" t="s">
        <v>56</v>
      </c>
      <c r="AT22" s="380"/>
      <c r="AU22" s="380"/>
      <c r="AV22" s="380" t="s">
        <v>57</v>
      </c>
      <c r="AW22" s="380"/>
      <c r="AX22" s="381"/>
    </row>
    <row r="23" spans="2:50" s="71" customFormat="1" ht="22.5" customHeight="1" thickTop="1">
      <c r="B23" s="404">
        <v>1</v>
      </c>
      <c r="C23" s="405"/>
      <c r="D23" s="398">
        <v>0.3958333333333333</v>
      </c>
      <c r="E23" s="398"/>
      <c r="F23" s="398"/>
      <c r="G23" s="399"/>
      <c r="H23" s="390" t="str">
        <f>+B16</f>
        <v>金田</v>
      </c>
      <c r="I23" s="390"/>
      <c r="J23" s="391"/>
      <c r="K23" s="396">
        <v>0</v>
      </c>
      <c r="L23" s="396"/>
      <c r="M23" s="65" t="s">
        <v>20</v>
      </c>
      <c r="N23" s="396">
        <v>3</v>
      </c>
      <c r="O23" s="396"/>
      <c r="P23" s="389" t="str">
        <f>+B14</f>
        <v>野洲</v>
      </c>
      <c r="Q23" s="390"/>
      <c r="R23" s="391"/>
      <c r="S23" s="203" t="str">
        <f>+B17</f>
        <v>能登川</v>
      </c>
      <c r="T23" s="203"/>
      <c r="U23" s="203"/>
      <c r="V23" s="203" t="str">
        <f>+B13</f>
        <v>亀山</v>
      </c>
      <c r="W23" s="203"/>
      <c r="X23" s="204"/>
      <c r="Y23" s="64"/>
      <c r="Z23" s="45"/>
      <c r="AA23" s="64"/>
      <c r="AB23" s="404">
        <v>1</v>
      </c>
      <c r="AC23" s="405"/>
      <c r="AD23" s="398">
        <v>0.3958333333333333</v>
      </c>
      <c r="AE23" s="398"/>
      <c r="AF23" s="398"/>
      <c r="AG23" s="399"/>
      <c r="AH23" s="390" t="str">
        <f>+AB16</f>
        <v>旭森</v>
      </c>
      <c r="AI23" s="390"/>
      <c r="AJ23" s="391"/>
      <c r="AK23" s="396">
        <v>1</v>
      </c>
      <c r="AL23" s="396"/>
      <c r="AM23" s="65" t="s">
        <v>20</v>
      </c>
      <c r="AN23" s="396">
        <v>0</v>
      </c>
      <c r="AO23" s="396"/>
      <c r="AP23" s="389" t="str">
        <f>+AB14</f>
        <v>ジュニオール</v>
      </c>
      <c r="AQ23" s="390"/>
      <c r="AR23" s="391"/>
      <c r="AS23" s="203" t="str">
        <f>+AB17</f>
        <v>愛知</v>
      </c>
      <c r="AT23" s="203"/>
      <c r="AU23" s="203"/>
      <c r="AV23" s="203" t="str">
        <f>+AB13</f>
        <v>桐原東</v>
      </c>
      <c r="AW23" s="203"/>
      <c r="AX23" s="204"/>
    </row>
    <row r="24" spans="2:50" s="71" customFormat="1" ht="22.5" customHeight="1">
      <c r="B24" s="412">
        <v>2</v>
      </c>
      <c r="C24" s="413"/>
      <c r="D24" s="414">
        <v>0.4305555555555556</v>
      </c>
      <c r="E24" s="414"/>
      <c r="F24" s="414"/>
      <c r="G24" s="415"/>
      <c r="H24" s="393" t="str">
        <f>+B17</f>
        <v>能登川</v>
      </c>
      <c r="I24" s="393"/>
      <c r="J24" s="394"/>
      <c r="K24" s="395">
        <v>1</v>
      </c>
      <c r="L24" s="395"/>
      <c r="M24" s="63" t="s">
        <v>20</v>
      </c>
      <c r="N24" s="395">
        <v>7</v>
      </c>
      <c r="O24" s="395"/>
      <c r="P24" s="392" t="str">
        <f>+B15</f>
        <v>蒲生</v>
      </c>
      <c r="Q24" s="393"/>
      <c r="R24" s="394"/>
      <c r="S24" s="199" t="str">
        <f>+B16</f>
        <v>金田</v>
      </c>
      <c r="T24" s="199"/>
      <c r="U24" s="199"/>
      <c r="V24" s="199" t="str">
        <f>+B14</f>
        <v>野洲</v>
      </c>
      <c r="W24" s="199"/>
      <c r="X24" s="200"/>
      <c r="Y24" s="64"/>
      <c r="Z24" s="45"/>
      <c r="AA24" s="64"/>
      <c r="AB24" s="412">
        <v>2</v>
      </c>
      <c r="AC24" s="413"/>
      <c r="AD24" s="414">
        <v>0.4305555555555556</v>
      </c>
      <c r="AE24" s="414"/>
      <c r="AF24" s="414"/>
      <c r="AG24" s="415"/>
      <c r="AH24" s="393" t="str">
        <f>+AB17</f>
        <v>愛知</v>
      </c>
      <c r="AI24" s="393"/>
      <c r="AJ24" s="394"/>
      <c r="AK24" s="395">
        <v>0</v>
      </c>
      <c r="AL24" s="395"/>
      <c r="AM24" s="63" t="s">
        <v>20</v>
      </c>
      <c r="AN24" s="395">
        <v>4</v>
      </c>
      <c r="AO24" s="395"/>
      <c r="AP24" s="392" t="str">
        <f>+AB15</f>
        <v>豊栄</v>
      </c>
      <c r="AQ24" s="393"/>
      <c r="AR24" s="394"/>
      <c r="AS24" s="199" t="str">
        <f>+AB16</f>
        <v>旭森</v>
      </c>
      <c r="AT24" s="199"/>
      <c r="AU24" s="199"/>
      <c r="AV24" s="199" t="str">
        <f>+AB14</f>
        <v>ジュニオール</v>
      </c>
      <c r="AW24" s="199"/>
      <c r="AX24" s="200"/>
    </row>
    <row r="25" spans="2:50" s="71" customFormat="1" ht="22.5" customHeight="1">
      <c r="B25" s="412">
        <v>3</v>
      </c>
      <c r="C25" s="413"/>
      <c r="D25" s="414">
        <v>0.46527777777777773</v>
      </c>
      <c r="E25" s="414"/>
      <c r="F25" s="414"/>
      <c r="G25" s="415"/>
      <c r="H25" s="393" t="str">
        <f>+B13</f>
        <v>亀山</v>
      </c>
      <c r="I25" s="393"/>
      <c r="J25" s="394"/>
      <c r="K25" s="385">
        <v>3</v>
      </c>
      <c r="L25" s="385"/>
      <c r="M25" s="66" t="s">
        <v>20</v>
      </c>
      <c r="N25" s="385">
        <v>1</v>
      </c>
      <c r="O25" s="385"/>
      <c r="P25" s="392" t="str">
        <f>+B16</f>
        <v>金田</v>
      </c>
      <c r="Q25" s="393"/>
      <c r="R25" s="394"/>
      <c r="S25" s="199" t="str">
        <f>+B15</f>
        <v>蒲生</v>
      </c>
      <c r="T25" s="199"/>
      <c r="U25" s="199"/>
      <c r="V25" s="199" t="str">
        <f>+B17</f>
        <v>能登川</v>
      </c>
      <c r="W25" s="199"/>
      <c r="X25" s="200"/>
      <c r="Y25" s="64"/>
      <c r="Z25" s="45"/>
      <c r="AA25" s="64"/>
      <c r="AB25" s="412">
        <v>3</v>
      </c>
      <c r="AC25" s="413"/>
      <c r="AD25" s="414">
        <v>0.46527777777777773</v>
      </c>
      <c r="AE25" s="414"/>
      <c r="AF25" s="414"/>
      <c r="AG25" s="415"/>
      <c r="AH25" s="393" t="str">
        <f>+AB13</f>
        <v>桐原東</v>
      </c>
      <c r="AI25" s="393"/>
      <c r="AJ25" s="394"/>
      <c r="AK25" s="385">
        <v>1</v>
      </c>
      <c r="AL25" s="385"/>
      <c r="AM25" s="66" t="s">
        <v>20</v>
      </c>
      <c r="AN25" s="385">
        <v>0</v>
      </c>
      <c r="AO25" s="385"/>
      <c r="AP25" s="392" t="str">
        <f>+AB16</f>
        <v>旭森</v>
      </c>
      <c r="AQ25" s="393"/>
      <c r="AR25" s="394"/>
      <c r="AS25" s="199" t="str">
        <f>+AB15</f>
        <v>豊栄</v>
      </c>
      <c r="AT25" s="199"/>
      <c r="AU25" s="199"/>
      <c r="AV25" s="199" t="str">
        <f>+AB17</f>
        <v>愛知</v>
      </c>
      <c r="AW25" s="199"/>
      <c r="AX25" s="200"/>
    </row>
    <row r="26" spans="2:50" s="71" customFormat="1" ht="22.5" customHeight="1">
      <c r="B26" s="412">
        <v>4</v>
      </c>
      <c r="C26" s="413"/>
      <c r="D26" s="414">
        <v>0.5</v>
      </c>
      <c r="E26" s="414"/>
      <c r="F26" s="414"/>
      <c r="G26" s="415"/>
      <c r="H26" s="393" t="str">
        <f>+B15</f>
        <v>蒲生</v>
      </c>
      <c r="I26" s="393"/>
      <c r="J26" s="394"/>
      <c r="K26" s="385">
        <v>2</v>
      </c>
      <c r="L26" s="385"/>
      <c r="M26" s="66" t="s">
        <v>20</v>
      </c>
      <c r="N26" s="385">
        <v>7</v>
      </c>
      <c r="O26" s="385"/>
      <c r="P26" s="392" t="str">
        <f>+B14</f>
        <v>野洲</v>
      </c>
      <c r="Q26" s="393"/>
      <c r="R26" s="394"/>
      <c r="S26" s="199" t="str">
        <f>+B13</f>
        <v>亀山</v>
      </c>
      <c r="T26" s="199"/>
      <c r="U26" s="199"/>
      <c r="V26" s="199" t="str">
        <f>+B16</f>
        <v>金田</v>
      </c>
      <c r="W26" s="199"/>
      <c r="X26" s="200"/>
      <c r="Y26" s="64"/>
      <c r="Z26" s="12"/>
      <c r="AA26" s="12"/>
      <c r="AB26" s="412">
        <v>4</v>
      </c>
      <c r="AC26" s="413"/>
      <c r="AD26" s="414">
        <v>0.5</v>
      </c>
      <c r="AE26" s="414"/>
      <c r="AF26" s="414"/>
      <c r="AG26" s="415"/>
      <c r="AH26" s="393" t="str">
        <f>+AB15</f>
        <v>豊栄</v>
      </c>
      <c r="AI26" s="393"/>
      <c r="AJ26" s="394"/>
      <c r="AK26" s="385">
        <v>1</v>
      </c>
      <c r="AL26" s="385"/>
      <c r="AM26" s="66" t="s">
        <v>20</v>
      </c>
      <c r="AN26" s="385">
        <v>1</v>
      </c>
      <c r="AO26" s="385"/>
      <c r="AP26" s="392" t="str">
        <f>+AB14</f>
        <v>ジュニオール</v>
      </c>
      <c r="AQ26" s="393"/>
      <c r="AR26" s="394"/>
      <c r="AS26" s="199" t="str">
        <f>+AB13</f>
        <v>桐原東</v>
      </c>
      <c r="AT26" s="199"/>
      <c r="AU26" s="199"/>
      <c r="AV26" s="199" t="str">
        <f>+AB16</f>
        <v>旭森</v>
      </c>
      <c r="AW26" s="199"/>
      <c r="AX26" s="200"/>
    </row>
    <row r="27" spans="2:50" s="69" customFormat="1" ht="22.5" customHeight="1" thickBot="1">
      <c r="B27" s="400">
        <v>5</v>
      </c>
      <c r="C27" s="401"/>
      <c r="D27" s="408">
        <v>0.5347222222222222</v>
      </c>
      <c r="E27" s="408"/>
      <c r="F27" s="408"/>
      <c r="G27" s="409"/>
      <c r="H27" s="383" t="str">
        <f>+B13</f>
        <v>亀山</v>
      </c>
      <c r="I27" s="383"/>
      <c r="J27" s="384"/>
      <c r="K27" s="386">
        <v>4</v>
      </c>
      <c r="L27" s="386"/>
      <c r="M27" s="67" t="s">
        <v>20</v>
      </c>
      <c r="N27" s="386">
        <v>0</v>
      </c>
      <c r="O27" s="386"/>
      <c r="P27" s="382" t="str">
        <f>+B17</f>
        <v>能登川</v>
      </c>
      <c r="Q27" s="383"/>
      <c r="R27" s="384"/>
      <c r="S27" s="196" t="str">
        <f>+B14</f>
        <v>野洲</v>
      </c>
      <c r="T27" s="196"/>
      <c r="U27" s="196"/>
      <c r="V27" s="196" t="str">
        <f>+B15</f>
        <v>蒲生</v>
      </c>
      <c r="W27" s="196"/>
      <c r="X27" s="197"/>
      <c r="Y27" s="68"/>
      <c r="AB27" s="400">
        <v>5</v>
      </c>
      <c r="AC27" s="401"/>
      <c r="AD27" s="408">
        <v>0.5347222222222222</v>
      </c>
      <c r="AE27" s="408"/>
      <c r="AF27" s="408"/>
      <c r="AG27" s="409"/>
      <c r="AH27" s="383" t="str">
        <f>+AB13</f>
        <v>桐原東</v>
      </c>
      <c r="AI27" s="383"/>
      <c r="AJ27" s="384"/>
      <c r="AK27" s="386">
        <v>2</v>
      </c>
      <c r="AL27" s="386"/>
      <c r="AM27" s="67" t="s">
        <v>20</v>
      </c>
      <c r="AN27" s="386">
        <v>1</v>
      </c>
      <c r="AO27" s="386"/>
      <c r="AP27" s="382" t="str">
        <f>+AB17</f>
        <v>愛知</v>
      </c>
      <c r="AQ27" s="383"/>
      <c r="AR27" s="384"/>
      <c r="AS27" s="196" t="str">
        <f>+AB14</f>
        <v>ジュニオール</v>
      </c>
      <c r="AT27" s="196"/>
      <c r="AU27" s="196"/>
      <c r="AV27" s="196" t="str">
        <f>+AB15</f>
        <v>豊栄</v>
      </c>
      <c r="AW27" s="196"/>
      <c r="AX27" s="197"/>
    </row>
    <row r="28" spans="14:25" s="71" customFormat="1" ht="22.5" customHeight="1" thickBot="1">
      <c r="N28" s="12"/>
      <c r="O28" s="12"/>
      <c r="S28" s="64"/>
      <c r="T28" s="64"/>
      <c r="U28" s="64"/>
      <c r="V28" s="64"/>
      <c r="W28" s="64"/>
      <c r="X28" s="64"/>
      <c r="Y28" s="64"/>
    </row>
    <row r="29" spans="2:50" s="71" customFormat="1" ht="22.5" customHeight="1" thickBot="1">
      <c r="B29" s="402" t="s">
        <v>19</v>
      </c>
      <c r="C29" s="403"/>
      <c r="D29" s="403"/>
      <c r="E29" s="403"/>
      <c r="F29" s="403"/>
      <c r="G29" s="403"/>
      <c r="H29" s="343" t="s">
        <v>167</v>
      </c>
      <c r="I29" s="345"/>
      <c r="J29" s="345"/>
      <c r="K29" s="345"/>
      <c r="L29" s="345"/>
      <c r="M29" s="345"/>
      <c r="N29" s="345"/>
      <c r="O29" s="345"/>
      <c r="P29" s="345"/>
      <c r="Q29" s="345"/>
      <c r="R29" s="345"/>
      <c r="S29" s="421" t="s">
        <v>56</v>
      </c>
      <c r="T29" s="421"/>
      <c r="U29" s="421"/>
      <c r="V29" s="421" t="s">
        <v>57</v>
      </c>
      <c r="W29" s="421"/>
      <c r="X29" s="422"/>
      <c r="Y29" s="64"/>
      <c r="Z29" s="45"/>
      <c r="AA29" s="64"/>
      <c r="AB29" s="402" t="s">
        <v>19</v>
      </c>
      <c r="AC29" s="403"/>
      <c r="AD29" s="403"/>
      <c r="AE29" s="403"/>
      <c r="AF29" s="403"/>
      <c r="AG29" s="403"/>
      <c r="AH29" s="343" t="s">
        <v>167</v>
      </c>
      <c r="AI29" s="345"/>
      <c r="AJ29" s="345"/>
      <c r="AK29" s="345"/>
      <c r="AL29" s="345"/>
      <c r="AM29" s="345"/>
      <c r="AN29" s="345"/>
      <c r="AO29" s="345"/>
      <c r="AP29" s="345"/>
      <c r="AQ29" s="345"/>
      <c r="AR29" s="344"/>
      <c r="AS29" s="421" t="s">
        <v>56</v>
      </c>
      <c r="AT29" s="421"/>
      <c r="AU29" s="421"/>
      <c r="AV29" s="421" t="s">
        <v>57</v>
      </c>
      <c r="AW29" s="421"/>
      <c r="AX29" s="422"/>
    </row>
    <row r="30" spans="2:50" s="71" customFormat="1" ht="22.5" customHeight="1" thickTop="1">
      <c r="B30" s="410" t="s">
        <v>14</v>
      </c>
      <c r="C30" s="411"/>
      <c r="D30" s="398">
        <v>0.3958333333333333</v>
      </c>
      <c r="E30" s="398"/>
      <c r="F30" s="398"/>
      <c r="G30" s="399"/>
      <c r="H30" s="390" t="str">
        <f>+B16</f>
        <v>金田</v>
      </c>
      <c r="I30" s="390"/>
      <c r="J30" s="391"/>
      <c r="K30" s="396">
        <v>6</v>
      </c>
      <c r="L30" s="396"/>
      <c r="M30" s="65" t="s">
        <v>20</v>
      </c>
      <c r="N30" s="396">
        <v>0</v>
      </c>
      <c r="O30" s="396"/>
      <c r="P30" s="389" t="str">
        <f>+B17</f>
        <v>能登川</v>
      </c>
      <c r="Q30" s="390"/>
      <c r="R30" s="391"/>
      <c r="S30" s="203" t="str">
        <f>+B13</f>
        <v>亀山</v>
      </c>
      <c r="T30" s="203"/>
      <c r="U30" s="203"/>
      <c r="V30" s="203" t="str">
        <f>+B15</f>
        <v>蒲生</v>
      </c>
      <c r="W30" s="203"/>
      <c r="X30" s="204"/>
      <c r="Y30" s="64"/>
      <c r="Z30" s="45"/>
      <c r="AA30" s="64"/>
      <c r="AB30" s="410" t="s">
        <v>14</v>
      </c>
      <c r="AC30" s="411"/>
      <c r="AD30" s="398">
        <v>0.3958333333333333</v>
      </c>
      <c r="AE30" s="398"/>
      <c r="AF30" s="398"/>
      <c r="AG30" s="399"/>
      <c r="AH30" s="390" t="str">
        <f>+AB16</f>
        <v>旭森</v>
      </c>
      <c r="AI30" s="390"/>
      <c r="AJ30" s="391"/>
      <c r="AK30" s="396">
        <v>5</v>
      </c>
      <c r="AL30" s="396"/>
      <c r="AM30" s="65" t="s">
        <v>20</v>
      </c>
      <c r="AN30" s="396">
        <v>0</v>
      </c>
      <c r="AO30" s="396"/>
      <c r="AP30" s="389" t="str">
        <f>+AB17</f>
        <v>愛知</v>
      </c>
      <c r="AQ30" s="390"/>
      <c r="AR30" s="391"/>
      <c r="AS30" s="203" t="str">
        <f>+AB13</f>
        <v>桐原東</v>
      </c>
      <c r="AT30" s="203"/>
      <c r="AU30" s="203"/>
      <c r="AV30" s="203" t="str">
        <f>+AB15</f>
        <v>豊栄</v>
      </c>
      <c r="AW30" s="203"/>
      <c r="AX30" s="204"/>
    </row>
    <row r="31" spans="2:50" s="71" customFormat="1" ht="22.5" customHeight="1">
      <c r="B31" s="423" t="s">
        <v>16</v>
      </c>
      <c r="C31" s="424"/>
      <c r="D31" s="414">
        <v>0.4305555555555556</v>
      </c>
      <c r="E31" s="414"/>
      <c r="F31" s="414"/>
      <c r="G31" s="415"/>
      <c r="H31" s="393" t="str">
        <f>+B13</f>
        <v>亀山</v>
      </c>
      <c r="I31" s="393"/>
      <c r="J31" s="394"/>
      <c r="K31" s="395">
        <v>2</v>
      </c>
      <c r="L31" s="395"/>
      <c r="M31" s="63" t="s">
        <v>20</v>
      </c>
      <c r="N31" s="395">
        <v>1</v>
      </c>
      <c r="O31" s="395"/>
      <c r="P31" s="392" t="str">
        <f>+B14</f>
        <v>野洲</v>
      </c>
      <c r="Q31" s="393"/>
      <c r="R31" s="394"/>
      <c r="S31" s="199" t="str">
        <f>+B16</f>
        <v>金田</v>
      </c>
      <c r="T31" s="199"/>
      <c r="U31" s="199"/>
      <c r="V31" s="199" t="str">
        <f>+B17</f>
        <v>能登川</v>
      </c>
      <c r="W31" s="199"/>
      <c r="X31" s="200"/>
      <c r="Y31" s="64"/>
      <c r="Z31" s="45"/>
      <c r="AA31" s="64"/>
      <c r="AB31" s="423" t="s">
        <v>16</v>
      </c>
      <c r="AC31" s="424"/>
      <c r="AD31" s="414">
        <v>0.4305555555555556</v>
      </c>
      <c r="AE31" s="414"/>
      <c r="AF31" s="414"/>
      <c r="AG31" s="415"/>
      <c r="AH31" s="393" t="str">
        <f>+AB13</f>
        <v>桐原東</v>
      </c>
      <c r="AI31" s="393"/>
      <c r="AJ31" s="394"/>
      <c r="AK31" s="395">
        <v>1</v>
      </c>
      <c r="AL31" s="395"/>
      <c r="AM31" s="63" t="s">
        <v>20</v>
      </c>
      <c r="AN31" s="395">
        <v>0</v>
      </c>
      <c r="AO31" s="395"/>
      <c r="AP31" s="392" t="str">
        <f>+AB14</f>
        <v>ジュニオール</v>
      </c>
      <c r="AQ31" s="393"/>
      <c r="AR31" s="394"/>
      <c r="AS31" s="199" t="str">
        <f>+AB16</f>
        <v>旭森</v>
      </c>
      <c r="AT31" s="199"/>
      <c r="AU31" s="199"/>
      <c r="AV31" s="199" t="str">
        <f>+AB17</f>
        <v>愛知</v>
      </c>
      <c r="AW31" s="199"/>
      <c r="AX31" s="200"/>
    </row>
    <row r="32" spans="2:50" s="71" customFormat="1" ht="22.5" customHeight="1">
      <c r="B32" s="416" t="s">
        <v>12</v>
      </c>
      <c r="C32" s="417"/>
      <c r="D32" s="414">
        <v>0.46527777777777773</v>
      </c>
      <c r="E32" s="414"/>
      <c r="F32" s="414"/>
      <c r="G32" s="415"/>
      <c r="H32" s="393" t="str">
        <f>+B15</f>
        <v>蒲生</v>
      </c>
      <c r="I32" s="393"/>
      <c r="J32" s="394"/>
      <c r="K32" s="385">
        <v>2</v>
      </c>
      <c r="L32" s="385"/>
      <c r="M32" s="66" t="s">
        <v>20</v>
      </c>
      <c r="N32" s="385">
        <v>4</v>
      </c>
      <c r="O32" s="385"/>
      <c r="P32" s="392" t="str">
        <f>+B16</f>
        <v>金田</v>
      </c>
      <c r="Q32" s="393"/>
      <c r="R32" s="394"/>
      <c r="S32" s="199" t="str">
        <f>+B14</f>
        <v>野洲</v>
      </c>
      <c r="T32" s="199"/>
      <c r="U32" s="199"/>
      <c r="V32" s="199" t="str">
        <f>+B13</f>
        <v>亀山</v>
      </c>
      <c r="W32" s="199"/>
      <c r="X32" s="200"/>
      <c r="Y32" s="64"/>
      <c r="Z32" s="45"/>
      <c r="AA32" s="64"/>
      <c r="AB32" s="416" t="s">
        <v>12</v>
      </c>
      <c r="AC32" s="417"/>
      <c r="AD32" s="414">
        <v>0.46527777777777773</v>
      </c>
      <c r="AE32" s="414"/>
      <c r="AF32" s="414"/>
      <c r="AG32" s="415"/>
      <c r="AH32" s="393" t="str">
        <f>+AB15</f>
        <v>豊栄</v>
      </c>
      <c r="AI32" s="393"/>
      <c r="AJ32" s="394"/>
      <c r="AK32" s="385">
        <v>5</v>
      </c>
      <c r="AL32" s="385"/>
      <c r="AM32" s="66" t="s">
        <v>20</v>
      </c>
      <c r="AN32" s="385">
        <v>1</v>
      </c>
      <c r="AO32" s="385"/>
      <c r="AP32" s="392" t="str">
        <f>+AB16</f>
        <v>旭森</v>
      </c>
      <c r="AQ32" s="393"/>
      <c r="AR32" s="394"/>
      <c r="AS32" s="199" t="str">
        <f>+AB14</f>
        <v>ジュニオール</v>
      </c>
      <c r="AT32" s="199"/>
      <c r="AU32" s="199"/>
      <c r="AV32" s="199" t="str">
        <f>+AB13</f>
        <v>桐原東</v>
      </c>
      <c r="AW32" s="199"/>
      <c r="AX32" s="200"/>
    </row>
    <row r="33" spans="2:50" s="71" customFormat="1" ht="22.5" customHeight="1">
      <c r="B33" s="410" t="s">
        <v>13</v>
      </c>
      <c r="C33" s="411"/>
      <c r="D33" s="414">
        <v>0.5</v>
      </c>
      <c r="E33" s="414"/>
      <c r="F33" s="414"/>
      <c r="G33" s="415"/>
      <c r="H33" s="393" t="str">
        <f>+B14</f>
        <v>野洲</v>
      </c>
      <c r="I33" s="393"/>
      <c r="J33" s="394"/>
      <c r="K33" s="385">
        <v>9</v>
      </c>
      <c r="L33" s="385"/>
      <c r="M33" s="66" t="s">
        <v>20</v>
      </c>
      <c r="N33" s="385">
        <v>0</v>
      </c>
      <c r="O33" s="385"/>
      <c r="P33" s="392" t="str">
        <f>+B17</f>
        <v>能登川</v>
      </c>
      <c r="Q33" s="393"/>
      <c r="R33" s="394"/>
      <c r="S33" s="199" t="str">
        <f>+B15</f>
        <v>蒲生</v>
      </c>
      <c r="T33" s="199"/>
      <c r="U33" s="199"/>
      <c r="V33" s="199" t="str">
        <f>+B16</f>
        <v>金田</v>
      </c>
      <c r="W33" s="199"/>
      <c r="X33" s="200"/>
      <c r="Y33" s="64"/>
      <c r="Z33" s="12"/>
      <c r="AA33" s="12"/>
      <c r="AB33" s="410" t="s">
        <v>13</v>
      </c>
      <c r="AC33" s="411"/>
      <c r="AD33" s="414">
        <v>0.5</v>
      </c>
      <c r="AE33" s="414"/>
      <c r="AF33" s="414"/>
      <c r="AG33" s="415"/>
      <c r="AH33" s="393" t="str">
        <f>+AB14</f>
        <v>ジュニオール</v>
      </c>
      <c r="AI33" s="393"/>
      <c r="AJ33" s="394"/>
      <c r="AK33" s="385">
        <v>4</v>
      </c>
      <c r="AL33" s="385"/>
      <c r="AM33" s="66" t="s">
        <v>20</v>
      </c>
      <c r="AN33" s="385">
        <v>1</v>
      </c>
      <c r="AO33" s="385"/>
      <c r="AP33" s="392" t="str">
        <f>+AB17</f>
        <v>愛知</v>
      </c>
      <c r="AQ33" s="393"/>
      <c r="AR33" s="394"/>
      <c r="AS33" s="199" t="str">
        <f>+AB15</f>
        <v>豊栄</v>
      </c>
      <c r="AT33" s="199"/>
      <c r="AU33" s="199"/>
      <c r="AV33" s="199" t="str">
        <f>+AB16</f>
        <v>旭森</v>
      </c>
      <c r="AW33" s="199"/>
      <c r="AX33" s="200"/>
    </row>
    <row r="34" spans="2:50" s="71" customFormat="1" ht="22.5" customHeight="1" thickBot="1">
      <c r="B34" s="425" t="s">
        <v>15</v>
      </c>
      <c r="C34" s="426"/>
      <c r="D34" s="408">
        <v>0.5347222222222222</v>
      </c>
      <c r="E34" s="408"/>
      <c r="F34" s="408"/>
      <c r="G34" s="409"/>
      <c r="H34" s="383" t="str">
        <f>+B13</f>
        <v>亀山</v>
      </c>
      <c r="I34" s="383"/>
      <c r="J34" s="384"/>
      <c r="K34" s="386">
        <v>5</v>
      </c>
      <c r="L34" s="386"/>
      <c r="M34" s="67" t="s">
        <v>20</v>
      </c>
      <c r="N34" s="386">
        <v>0</v>
      </c>
      <c r="O34" s="386"/>
      <c r="P34" s="382" t="str">
        <f>+B15</f>
        <v>蒲生</v>
      </c>
      <c r="Q34" s="383"/>
      <c r="R34" s="384"/>
      <c r="S34" s="196" t="str">
        <f>+B17</f>
        <v>能登川</v>
      </c>
      <c r="T34" s="196"/>
      <c r="U34" s="196"/>
      <c r="V34" s="196" t="str">
        <f>+B14</f>
        <v>野洲</v>
      </c>
      <c r="W34" s="196"/>
      <c r="X34" s="197"/>
      <c r="Y34" s="68"/>
      <c r="Z34" s="69"/>
      <c r="AA34" s="69"/>
      <c r="AB34" s="425" t="s">
        <v>15</v>
      </c>
      <c r="AC34" s="426"/>
      <c r="AD34" s="408">
        <v>0.5347222222222222</v>
      </c>
      <c r="AE34" s="408"/>
      <c r="AF34" s="408"/>
      <c r="AG34" s="409"/>
      <c r="AH34" s="383" t="str">
        <f>+AB13</f>
        <v>桐原東</v>
      </c>
      <c r="AI34" s="383"/>
      <c r="AJ34" s="384"/>
      <c r="AK34" s="386">
        <v>0</v>
      </c>
      <c r="AL34" s="386"/>
      <c r="AM34" s="67" t="s">
        <v>20</v>
      </c>
      <c r="AN34" s="386">
        <v>3</v>
      </c>
      <c r="AO34" s="386"/>
      <c r="AP34" s="382" t="str">
        <f>+AB15</f>
        <v>豊栄</v>
      </c>
      <c r="AQ34" s="383"/>
      <c r="AR34" s="384"/>
      <c r="AS34" s="196" t="str">
        <f>+AB17</f>
        <v>愛知</v>
      </c>
      <c r="AT34" s="196"/>
      <c r="AU34" s="196"/>
      <c r="AV34" s="196" t="str">
        <f>+AB14</f>
        <v>ジュニオール</v>
      </c>
      <c r="AW34" s="196"/>
      <c r="AX34" s="197"/>
    </row>
    <row r="35" spans="2:50" ht="22.5" customHeight="1">
      <c r="B35" s="11"/>
      <c r="C35" s="11"/>
      <c r="D35" s="55"/>
      <c r="E35" s="55"/>
      <c r="F35" s="55"/>
      <c r="G35" s="55"/>
      <c r="H35" s="11"/>
      <c r="I35" s="11"/>
      <c r="J35" s="11"/>
      <c r="K35" s="53"/>
      <c r="L35" s="53"/>
      <c r="M35" s="11"/>
      <c r="N35" s="53"/>
      <c r="O35" s="53"/>
      <c r="P35" s="11"/>
      <c r="Q35" s="11"/>
      <c r="R35" s="11"/>
      <c r="S35" s="53"/>
      <c r="T35" s="53"/>
      <c r="U35" s="53"/>
      <c r="V35" s="53"/>
      <c r="W35" s="53"/>
      <c r="X35" s="53"/>
      <c r="Y35" s="15"/>
      <c r="Z35" s="4"/>
      <c r="AA35" s="4"/>
      <c r="AB35" s="54"/>
      <c r="AC35" s="54"/>
      <c r="AD35" s="55"/>
      <c r="AE35" s="55"/>
      <c r="AF35" s="55"/>
      <c r="AG35" s="55"/>
      <c r="AH35" s="54"/>
      <c r="AI35" s="54"/>
      <c r="AJ35" s="54"/>
      <c r="AK35" s="54"/>
      <c r="AL35" s="54"/>
      <c r="AM35" s="54"/>
      <c r="AN35" s="53"/>
      <c r="AO35" s="53"/>
      <c r="AP35" s="54"/>
      <c r="AQ35" s="54"/>
      <c r="AR35" s="54"/>
      <c r="AS35" s="53"/>
      <c r="AT35" s="53"/>
      <c r="AU35" s="53"/>
      <c r="AV35" s="53"/>
      <c r="AW35" s="53"/>
      <c r="AX35" s="53"/>
    </row>
    <row r="36" spans="2:13" ht="22.5" customHeight="1">
      <c r="B36" s="13" t="s">
        <v>32</v>
      </c>
      <c r="C36" s="17"/>
      <c r="D36" s="17"/>
      <c r="E36" s="15"/>
      <c r="F36" s="15"/>
      <c r="G36" s="15"/>
      <c r="H36" s="15"/>
      <c r="I36" s="15"/>
      <c r="J36" s="15"/>
      <c r="K36" s="15"/>
      <c r="L36" s="15"/>
      <c r="M36" s="15"/>
    </row>
    <row r="37" spans="2:13" ht="9" customHeight="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2:13" ht="22.5" customHeight="1" thickBot="1">
      <c r="B38" s="397"/>
      <c r="C38" s="397"/>
      <c r="D38" s="397" t="s">
        <v>5</v>
      </c>
      <c r="E38" s="397"/>
      <c r="F38" s="397" t="s">
        <v>6</v>
      </c>
      <c r="G38" s="397"/>
      <c r="H38" s="397" t="s">
        <v>7</v>
      </c>
      <c r="I38" s="397"/>
      <c r="J38" s="397" t="s">
        <v>8</v>
      </c>
      <c r="K38" s="397"/>
      <c r="L38" s="397" t="s">
        <v>9</v>
      </c>
      <c r="M38" s="397"/>
    </row>
    <row r="39" spans="2:13" ht="22.5" customHeight="1" thickTop="1">
      <c r="B39" s="406" t="s">
        <v>5</v>
      </c>
      <c r="C39" s="406"/>
      <c r="D39" s="407"/>
      <c r="E39" s="407"/>
      <c r="F39" s="406" t="s">
        <v>16</v>
      </c>
      <c r="G39" s="406"/>
      <c r="H39" s="406" t="s">
        <v>15</v>
      </c>
      <c r="I39" s="406"/>
      <c r="J39" s="406">
        <v>3</v>
      </c>
      <c r="K39" s="406"/>
      <c r="L39" s="406">
        <v>5</v>
      </c>
      <c r="M39" s="406"/>
    </row>
    <row r="40" spans="2:13" ht="22.5" customHeight="1">
      <c r="B40" s="418" t="s">
        <v>6</v>
      </c>
      <c r="C40" s="418"/>
      <c r="D40" s="418"/>
      <c r="E40" s="418"/>
      <c r="F40" s="419"/>
      <c r="G40" s="419"/>
      <c r="H40" s="418">
        <v>4</v>
      </c>
      <c r="I40" s="418"/>
      <c r="J40" s="418">
        <v>1</v>
      </c>
      <c r="K40" s="418"/>
      <c r="L40" s="418" t="s">
        <v>13</v>
      </c>
      <c r="M40" s="418"/>
    </row>
    <row r="41" spans="2:13" ht="22.5" customHeight="1">
      <c r="B41" s="418" t="s">
        <v>7</v>
      </c>
      <c r="C41" s="418"/>
      <c r="D41" s="418"/>
      <c r="E41" s="418"/>
      <c r="F41" s="418"/>
      <c r="G41" s="418"/>
      <c r="H41" s="419"/>
      <c r="I41" s="419"/>
      <c r="J41" s="418" t="s">
        <v>12</v>
      </c>
      <c r="K41" s="418"/>
      <c r="L41" s="418">
        <v>2</v>
      </c>
      <c r="M41" s="418"/>
    </row>
    <row r="42" spans="2:13" ht="22.5" customHeight="1">
      <c r="B42" s="418" t="s">
        <v>8</v>
      </c>
      <c r="C42" s="418"/>
      <c r="D42" s="418"/>
      <c r="E42" s="418"/>
      <c r="F42" s="418"/>
      <c r="G42" s="418"/>
      <c r="H42" s="418"/>
      <c r="I42" s="418"/>
      <c r="J42" s="419"/>
      <c r="K42" s="419"/>
      <c r="L42" s="418" t="s">
        <v>14</v>
      </c>
      <c r="M42" s="418"/>
    </row>
    <row r="43" spans="2:13" ht="22.5" customHeight="1">
      <c r="B43" s="418" t="s">
        <v>9</v>
      </c>
      <c r="C43" s="418"/>
      <c r="D43" s="418"/>
      <c r="E43" s="418"/>
      <c r="F43" s="418"/>
      <c r="G43" s="418"/>
      <c r="H43" s="418"/>
      <c r="I43" s="418"/>
      <c r="J43" s="418"/>
      <c r="K43" s="418"/>
      <c r="L43" s="419"/>
      <c r="M43" s="419"/>
    </row>
  </sheetData>
  <sheetProtection selectLockedCells="1" selectUnlockedCells="1"/>
  <mergeCells count="286">
    <mergeCell ref="C19:O19"/>
    <mergeCell ref="AC19:AO19"/>
    <mergeCell ref="S34:U34"/>
    <mergeCell ref="V34:X34"/>
    <mergeCell ref="AS34:AU34"/>
    <mergeCell ref="AV34:AX34"/>
    <mergeCell ref="AB34:AC34"/>
    <mergeCell ref="AD34:AG34"/>
    <mergeCell ref="AH34:AJ34"/>
    <mergeCell ref="AK34:AL34"/>
    <mergeCell ref="AN34:AO34"/>
    <mergeCell ref="AK33:AL33"/>
    <mergeCell ref="AN33:AO33"/>
    <mergeCell ref="AP33:AR33"/>
    <mergeCell ref="AS33:AU33"/>
    <mergeCell ref="AV33:AX33"/>
    <mergeCell ref="AP34:AR34"/>
    <mergeCell ref="B34:C34"/>
    <mergeCell ref="D34:G34"/>
    <mergeCell ref="H34:J34"/>
    <mergeCell ref="K34:L34"/>
    <mergeCell ref="N34:O34"/>
    <mergeCell ref="P33:R33"/>
    <mergeCell ref="P34:R34"/>
    <mergeCell ref="B33:C33"/>
    <mergeCell ref="D33:G33"/>
    <mergeCell ref="H33:J33"/>
    <mergeCell ref="S33:U33"/>
    <mergeCell ref="V33:X33"/>
    <mergeCell ref="AB33:AC33"/>
    <mergeCell ref="AD33:AG33"/>
    <mergeCell ref="AH33:AJ33"/>
    <mergeCell ref="AK32:AL32"/>
    <mergeCell ref="S32:U32"/>
    <mergeCell ref="V32:X32"/>
    <mergeCell ref="AB32:AC32"/>
    <mergeCell ref="AD32:AG32"/>
    <mergeCell ref="K33:L33"/>
    <mergeCell ref="N33:O33"/>
    <mergeCell ref="P32:R32"/>
    <mergeCell ref="AH32:AJ32"/>
    <mergeCell ref="AK31:AL31"/>
    <mergeCell ref="AN31:AO31"/>
    <mergeCell ref="S31:U31"/>
    <mergeCell ref="V31:X31"/>
    <mergeCell ref="AB31:AC31"/>
    <mergeCell ref="AD31:AG31"/>
    <mergeCell ref="AS31:AU31"/>
    <mergeCell ref="AV31:AX31"/>
    <mergeCell ref="AN32:AO32"/>
    <mergeCell ref="AP32:AR32"/>
    <mergeCell ref="AS32:AU32"/>
    <mergeCell ref="AV32:AX32"/>
    <mergeCell ref="H32:J32"/>
    <mergeCell ref="K32:L32"/>
    <mergeCell ref="N32:O32"/>
    <mergeCell ref="P31:R31"/>
    <mergeCell ref="B31:C31"/>
    <mergeCell ref="D31:G31"/>
    <mergeCell ref="H31:J31"/>
    <mergeCell ref="K31:L31"/>
    <mergeCell ref="N31:O31"/>
    <mergeCell ref="AH30:AJ30"/>
    <mergeCell ref="V29:X29"/>
    <mergeCell ref="AB29:AG29"/>
    <mergeCell ref="AH29:AR29"/>
    <mergeCell ref="AH31:AJ31"/>
    <mergeCell ref="AK30:AL30"/>
    <mergeCell ref="V30:X30"/>
    <mergeCell ref="AD30:AG30"/>
    <mergeCell ref="AP31:AR31"/>
    <mergeCell ref="AS29:AU29"/>
    <mergeCell ref="AV29:AX29"/>
    <mergeCell ref="AN30:AO30"/>
    <mergeCell ref="AP30:AR30"/>
    <mergeCell ref="AS30:AU30"/>
    <mergeCell ref="AV30:AX30"/>
    <mergeCell ref="N30:O30"/>
    <mergeCell ref="AB27:AC27"/>
    <mergeCell ref="P27:R27"/>
    <mergeCell ref="H29:R29"/>
    <mergeCell ref="S29:U29"/>
    <mergeCell ref="N27:O27"/>
    <mergeCell ref="AB30:AC30"/>
    <mergeCell ref="H30:J30"/>
    <mergeCell ref="P30:R30"/>
    <mergeCell ref="S30:U30"/>
    <mergeCell ref="AD27:AG27"/>
    <mergeCell ref="AH26:AJ26"/>
    <mergeCell ref="AH27:AJ27"/>
    <mergeCell ref="AB25:AC25"/>
    <mergeCell ref="AD25:AG25"/>
    <mergeCell ref="AH25:AJ25"/>
    <mergeCell ref="AK25:AL25"/>
    <mergeCell ref="AP26:AR26"/>
    <mergeCell ref="AH22:AR22"/>
    <mergeCell ref="AH23:AJ23"/>
    <mergeCell ref="AP23:AR23"/>
    <mergeCell ref="AK23:AL23"/>
    <mergeCell ref="AN23:AO23"/>
    <mergeCell ref="AN24:AO24"/>
    <mergeCell ref="AP24:AR24"/>
    <mergeCell ref="AP25:AR25"/>
    <mergeCell ref="AB22:AG22"/>
    <mergeCell ref="AB24:AC24"/>
    <mergeCell ref="AD24:AG24"/>
    <mergeCell ref="AB26:AC26"/>
    <mergeCell ref="B26:C26"/>
    <mergeCell ref="D26:G26"/>
    <mergeCell ref="AB23:AC23"/>
    <mergeCell ref="AD23:AG23"/>
    <mergeCell ref="AD26:AG26"/>
    <mergeCell ref="D23:G23"/>
    <mergeCell ref="B43:C43"/>
    <mergeCell ref="D43:E43"/>
    <mergeCell ref="F43:G43"/>
    <mergeCell ref="H43:I43"/>
    <mergeCell ref="J43:K43"/>
    <mergeCell ref="L43:M43"/>
    <mergeCell ref="B42:C42"/>
    <mergeCell ref="D42:E42"/>
    <mergeCell ref="F42:G42"/>
    <mergeCell ref="H42:I42"/>
    <mergeCell ref="J42:K42"/>
    <mergeCell ref="L42:M42"/>
    <mergeCell ref="B41:C41"/>
    <mergeCell ref="D41:E41"/>
    <mergeCell ref="F41:G41"/>
    <mergeCell ref="H41:I41"/>
    <mergeCell ref="J41:K41"/>
    <mergeCell ref="L41:M41"/>
    <mergeCell ref="L39:M39"/>
    <mergeCell ref="B40:C40"/>
    <mergeCell ref="D40:E40"/>
    <mergeCell ref="F40:G40"/>
    <mergeCell ref="H40:I40"/>
    <mergeCell ref="J40:K40"/>
    <mergeCell ref="L40:M40"/>
    <mergeCell ref="J39:K39"/>
    <mergeCell ref="H39:I39"/>
    <mergeCell ref="B38:C38"/>
    <mergeCell ref="B24:C24"/>
    <mergeCell ref="H23:J23"/>
    <mergeCell ref="H25:J25"/>
    <mergeCell ref="D24:G24"/>
    <mergeCell ref="H24:J24"/>
    <mergeCell ref="B25:C25"/>
    <mergeCell ref="D25:G25"/>
    <mergeCell ref="B32:C32"/>
    <mergeCell ref="D32:G32"/>
    <mergeCell ref="P25:R25"/>
    <mergeCell ref="N24:O24"/>
    <mergeCell ref="B27:C27"/>
    <mergeCell ref="B29:G29"/>
    <mergeCell ref="B23:C23"/>
    <mergeCell ref="B39:C39"/>
    <mergeCell ref="D39:E39"/>
    <mergeCell ref="F39:G39"/>
    <mergeCell ref="D27:G27"/>
    <mergeCell ref="B30:C30"/>
    <mergeCell ref="S26:U26"/>
    <mergeCell ref="H26:J26"/>
    <mergeCell ref="H27:J27"/>
    <mergeCell ref="D38:E38"/>
    <mergeCell ref="F38:G38"/>
    <mergeCell ref="H38:I38"/>
    <mergeCell ref="J38:K38"/>
    <mergeCell ref="L38:M38"/>
    <mergeCell ref="D30:G30"/>
    <mergeCell ref="K30:L30"/>
    <mergeCell ref="K25:L25"/>
    <mergeCell ref="N25:O25"/>
    <mergeCell ref="K26:L26"/>
    <mergeCell ref="K27:L27"/>
    <mergeCell ref="AN25:AO25"/>
    <mergeCell ref="AH24:AJ24"/>
    <mergeCell ref="AK24:AL24"/>
    <mergeCell ref="N26:O26"/>
    <mergeCell ref="P26:R26"/>
    <mergeCell ref="S25:U25"/>
    <mergeCell ref="H22:R22"/>
    <mergeCell ref="V22:X22"/>
    <mergeCell ref="P23:R23"/>
    <mergeCell ref="P24:R24"/>
    <mergeCell ref="K24:L24"/>
    <mergeCell ref="N23:O23"/>
    <mergeCell ref="K23:L23"/>
    <mergeCell ref="S22:U22"/>
    <mergeCell ref="S23:U23"/>
    <mergeCell ref="S24:U24"/>
    <mergeCell ref="AV26:AX26"/>
    <mergeCell ref="AP27:AR27"/>
    <mergeCell ref="AK26:AL26"/>
    <mergeCell ref="AK27:AL27"/>
    <mergeCell ref="AS26:AU26"/>
    <mergeCell ref="AN27:AO27"/>
    <mergeCell ref="AS27:AU27"/>
    <mergeCell ref="AN26:AO26"/>
    <mergeCell ref="AS22:AU22"/>
    <mergeCell ref="AV22:AX22"/>
    <mergeCell ref="AS23:AU23"/>
    <mergeCell ref="AS24:AU24"/>
    <mergeCell ref="AS25:AU25"/>
    <mergeCell ref="AV23:AX23"/>
    <mergeCell ref="AV24:AX24"/>
    <mergeCell ref="AV25:AX25"/>
    <mergeCell ref="Q17:S17"/>
    <mergeCell ref="AB17:AD17"/>
    <mergeCell ref="AV27:AX27"/>
    <mergeCell ref="S27:U27"/>
    <mergeCell ref="V23:X23"/>
    <mergeCell ref="V24:X24"/>
    <mergeCell ref="V25:X25"/>
    <mergeCell ref="V26:X26"/>
    <mergeCell ref="V27:X27"/>
    <mergeCell ref="T17:U17"/>
    <mergeCell ref="H12:J12"/>
    <mergeCell ref="K12:M12"/>
    <mergeCell ref="B22:G22"/>
    <mergeCell ref="AQ17:AS17"/>
    <mergeCell ref="AK15:AM15"/>
    <mergeCell ref="B16:D16"/>
    <mergeCell ref="N16:P16"/>
    <mergeCell ref="AB16:AD16"/>
    <mergeCell ref="AN16:AP16"/>
    <mergeCell ref="B17:D17"/>
    <mergeCell ref="B14:D14"/>
    <mergeCell ref="H14:J14"/>
    <mergeCell ref="AB14:AD14"/>
    <mergeCell ref="AH14:AJ14"/>
    <mergeCell ref="B15:D15"/>
    <mergeCell ref="K15:M15"/>
    <mergeCell ref="AB15:AD15"/>
    <mergeCell ref="AQ12:AS12"/>
    <mergeCell ref="AT12:AU12"/>
    <mergeCell ref="AV12:AX12"/>
    <mergeCell ref="B13:D13"/>
    <mergeCell ref="E13:G13"/>
    <mergeCell ref="AB13:AD13"/>
    <mergeCell ref="AE13:AG13"/>
    <mergeCell ref="V12:X12"/>
    <mergeCell ref="AB12:AD12"/>
    <mergeCell ref="AE12:AG12"/>
    <mergeCell ref="Q12:S12"/>
    <mergeCell ref="AN12:AP12"/>
    <mergeCell ref="V6:W6"/>
    <mergeCell ref="V7:W7"/>
    <mergeCell ref="T12:U12"/>
    <mergeCell ref="Y6:AB6"/>
    <mergeCell ref="AJ11:AM11"/>
    <mergeCell ref="AO6:AR6"/>
    <mergeCell ref="P6:S6"/>
    <mergeCell ref="AG6:AJ6"/>
    <mergeCell ref="J11:M11"/>
    <mergeCell ref="B21:C21"/>
    <mergeCell ref="AB21:AC21"/>
    <mergeCell ref="AG7:AJ7"/>
    <mergeCell ref="T11:W11"/>
    <mergeCell ref="B12:D12"/>
    <mergeCell ref="T13:U13"/>
    <mergeCell ref="T14:U14"/>
    <mergeCell ref="T15:U15"/>
    <mergeCell ref="E12:G12"/>
    <mergeCell ref="V13:X13"/>
    <mergeCell ref="V14:X14"/>
    <mergeCell ref="V15:X15"/>
    <mergeCell ref="V16:X16"/>
    <mergeCell ref="V17:X17"/>
    <mergeCell ref="AT17:AU17"/>
    <mergeCell ref="AV17:AX17"/>
    <mergeCell ref="AT13:AU13"/>
    <mergeCell ref="AV13:AX13"/>
    <mergeCell ref="AT14:AU14"/>
    <mergeCell ref="AV14:AX14"/>
    <mergeCell ref="AT15:AU15"/>
    <mergeCell ref="AV15:AX15"/>
    <mergeCell ref="Y7:AB7"/>
    <mergeCell ref="AO7:AR7"/>
    <mergeCell ref="P7:S7"/>
    <mergeCell ref="AT16:AU16"/>
    <mergeCell ref="T16:U16"/>
    <mergeCell ref="AT11:AW11"/>
    <mergeCell ref="AH12:AJ12"/>
    <mergeCell ref="AK12:AM12"/>
    <mergeCell ref="AV16:AX16"/>
    <mergeCell ref="N12:P12"/>
  </mergeCells>
  <printOptions/>
  <pageMargins left="0.5465277777777777" right="0.17222222222222222" top="0.27291666666666664" bottom="0.11527777777777778" header="0.5118055555555555" footer="0.5118055555555555"/>
  <pageSetup fitToHeight="1" fitToWidth="1" horizontalDpi="300" verticalDpi="3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A44"/>
  <sheetViews>
    <sheetView zoomScalePageLayoutView="0" workbookViewId="0" topLeftCell="A7">
      <selection activeCell="AS20" sqref="AS20"/>
    </sheetView>
  </sheetViews>
  <sheetFormatPr defaultColWidth="2.25390625" defaultRowHeight="22.5" customHeight="1"/>
  <cols>
    <col min="1" max="51" width="2.25390625" style="161" customWidth="1"/>
    <col min="52" max="52" width="3.50390625" style="161" bestFit="1" customWidth="1"/>
    <col min="53" max="16384" width="2.25390625" style="161" customWidth="1"/>
  </cols>
  <sheetData>
    <row r="1" spans="2:46" s="113" customFormat="1" ht="22.5" customHeight="1">
      <c r="B1" s="3" t="s">
        <v>21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2:46" s="113" customFormat="1" ht="22.5" customHeight="1">
      <c r="B2" s="4"/>
      <c r="C2" s="4" t="s">
        <v>0</v>
      </c>
      <c r="D2" s="4"/>
      <c r="E2" s="4"/>
      <c r="F2" s="4"/>
      <c r="G2" s="4"/>
      <c r="H2" s="4"/>
      <c r="I2" s="4"/>
      <c r="J2" s="4" t="s">
        <v>22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spans="2:46" s="113" customFormat="1" ht="22.5" customHeight="1">
      <c r="B3" s="4"/>
      <c r="C3" s="4"/>
      <c r="D3" s="4"/>
      <c r="E3" s="4"/>
      <c r="F3" s="4"/>
      <c r="G3" s="4"/>
      <c r="H3" s="4"/>
      <c r="I3" s="4"/>
      <c r="J3" s="4" t="s">
        <v>23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2:53" s="113" customFormat="1" ht="21.75" customHeight="1">
      <c r="B4" s="4"/>
      <c r="C4" s="4" t="s">
        <v>1</v>
      </c>
      <c r="D4" s="4"/>
      <c r="E4" s="4"/>
      <c r="F4" s="4"/>
      <c r="G4" s="4"/>
      <c r="H4" s="4"/>
      <c r="I4" s="4"/>
      <c r="J4" s="4" t="s">
        <v>54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spans="2:46" s="113" customFormat="1" ht="22.5" customHeight="1">
      <c r="B5" s="4"/>
      <c r="C5" s="4" t="s">
        <v>2</v>
      </c>
      <c r="D5" s="4"/>
      <c r="E5" s="4"/>
      <c r="F5" s="4"/>
      <c r="G5" s="4"/>
      <c r="H5" s="4"/>
      <c r="I5" s="4"/>
      <c r="J5" s="4" t="s">
        <v>117</v>
      </c>
      <c r="K5" s="4"/>
      <c r="L5" s="4"/>
      <c r="M5" s="4"/>
      <c r="N5" s="4"/>
      <c r="O5" s="4"/>
      <c r="P5" s="4"/>
      <c r="Q5" s="4"/>
      <c r="R5" s="4"/>
      <c r="S5" s="4"/>
      <c r="T5" s="4" t="s">
        <v>118</v>
      </c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16"/>
      <c r="AP5" s="16"/>
      <c r="AQ5" s="16"/>
      <c r="AR5" s="16"/>
      <c r="AS5" s="16"/>
      <c r="AT5" s="16"/>
    </row>
    <row r="6" spans="2:48" s="113" customFormat="1" ht="22.5" customHeight="1">
      <c r="B6" s="4"/>
      <c r="C6" s="4" t="s">
        <v>3</v>
      </c>
      <c r="D6" s="4"/>
      <c r="E6" s="4"/>
      <c r="F6" s="4"/>
      <c r="G6" s="4"/>
      <c r="H6" s="4"/>
      <c r="I6" s="4"/>
      <c r="J6" s="4" t="s">
        <v>4</v>
      </c>
      <c r="K6" s="4"/>
      <c r="L6" s="4"/>
      <c r="M6" s="4"/>
      <c r="N6" s="6" t="s">
        <v>24</v>
      </c>
      <c r="O6" s="15"/>
      <c r="P6" s="312" t="s">
        <v>151</v>
      </c>
      <c r="Q6" s="312"/>
      <c r="R6" s="312"/>
      <c r="S6" s="312"/>
      <c r="T6" s="68"/>
      <c r="U6" s="68"/>
      <c r="V6" s="342" t="s">
        <v>25</v>
      </c>
      <c r="W6" s="342"/>
      <c r="X6" s="68"/>
      <c r="Y6" s="312" t="s">
        <v>159</v>
      </c>
      <c r="Z6" s="312"/>
      <c r="AA6" s="312"/>
      <c r="AB6" s="312"/>
      <c r="AC6" s="68"/>
      <c r="AD6" s="68"/>
      <c r="AE6" s="73" t="s">
        <v>26</v>
      </c>
      <c r="AF6" s="68"/>
      <c r="AG6" s="312" t="s">
        <v>160</v>
      </c>
      <c r="AH6" s="312"/>
      <c r="AI6" s="312"/>
      <c r="AJ6" s="312"/>
      <c r="AK6" s="68"/>
      <c r="AL6" s="68"/>
      <c r="AM6" s="73" t="s">
        <v>27</v>
      </c>
      <c r="AN6" s="68"/>
      <c r="AO6" s="312" t="s">
        <v>161</v>
      </c>
      <c r="AP6" s="312"/>
      <c r="AQ6" s="312"/>
      <c r="AR6" s="312"/>
      <c r="AS6" s="16"/>
      <c r="AT6" s="16"/>
      <c r="AU6" s="16"/>
      <c r="AV6" s="16"/>
    </row>
    <row r="7" spans="2:48" s="113" customFormat="1" ht="22.5" customHeight="1">
      <c r="B7" s="4"/>
      <c r="C7" s="4"/>
      <c r="D7" s="4"/>
      <c r="E7" s="4"/>
      <c r="F7" s="4"/>
      <c r="G7" s="4"/>
      <c r="H7" s="4"/>
      <c r="I7" s="4"/>
      <c r="J7" s="4" t="s">
        <v>10</v>
      </c>
      <c r="K7" s="4"/>
      <c r="L7" s="4"/>
      <c r="M7" s="4"/>
      <c r="N7" s="6" t="s">
        <v>24</v>
      </c>
      <c r="O7" s="15"/>
      <c r="P7" s="314" t="s">
        <v>151</v>
      </c>
      <c r="Q7" s="314"/>
      <c r="R7" s="314"/>
      <c r="S7" s="314"/>
      <c r="T7" s="68"/>
      <c r="U7" s="68"/>
      <c r="V7" s="342" t="s">
        <v>25</v>
      </c>
      <c r="W7" s="342"/>
      <c r="X7" s="68"/>
      <c r="Y7" s="312" t="s">
        <v>135</v>
      </c>
      <c r="Z7" s="312"/>
      <c r="AA7" s="312"/>
      <c r="AB7" s="312"/>
      <c r="AC7" s="68"/>
      <c r="AD7" s="68"/>
      <c r="AE7" s="73" t="s">
        <v>26</v>
      </c>
      <c r="AF7" s="68"/>
      <c r="AG7" s="312" t="s">
        <v>136</v>
      </c>
      <c r="AH7" s="312"/>
      <c r="AI7" s="312"/>
      <c r="AJ7" s="312"/>
      <c r="AK7" s="68"/>
      <c r="AL7" s="68"/>
      <c r="AM7" s="73" t="s">
        <v>27</v>
      </c>
      <c r="AN7" s="68"/>
      <c r="AO7" s="313" t="s">
        <v>153</v>
      </c>
      <c r="AP7" s="313"/>
      <c r="AQ7" s="313"/>
      <c r="AR7" s="313"/>
      <c r="AS7" s="19"/>
      <c r="AT7" s="19"/>
      <c r="AU7" s="19"/>
      <c r="AV7" s="19"/>
    </row>
    <row r="8" spans="2:48" s="113" customFormat="1" ht="22.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160"/>
      <c r="O8" s="15"/>
      <c r="P8" s="17"/>
      <c r="Q8" s="17"/>
      <c r="R8" s="17"/>
      <c r="S8" s="17"/>
      <c r="T8" s="15"/>
      <c r="U8" s="15"/>
      <c r="V8" s="17"/>
      <c r="W8" s="17"/>
      <c r="X8" s="15"/>
      <c r="Y8" s="17"/>
      <c r="Z8" s="17"/>
      <c r="AA8" s="17"/>
      <c r="AB8" s="17"/>
      <c r="AC8" s="15"/>
      <c r="AD8" s="15"/>
      <c r="AE8" s="18"/>
      <c r="AF8" s="15"/>
      <c r="AG8" s="17"/>
      <c r="AH8" s="17"/>
      <c r="AI8" s="17"/>
      <c r="AJ8" s="17"/>
      <c r="AK8" s="15"/>
      <c r="AL8" s="15"/>
      <c r="AM8" s="18"/>
      <c r="AN8" s="15"/>
      <c r="AO8" s="11"/>
      <c r="AP8" s="11"/>
      <c r="AQ8" s="11"/>
      <c r="AR8" s="11"/>
      <c r="AS8" s="19"/>
      <c r="AT8" s="19"/>
      <c r="AU8" s="19"/>
      <c r="AV8" s="19"/>
    </row>
    <row r="9" spans="2:46" s="113" customFormat="1" ht="22.5" customHeight="1">
      <c r="B9" s="4"/>
      <c r="C9" s="4" t="s">
        <v>28</v>
      </c>
      <c r="D9" s="4"/>
      <c r="E9" s="4"/>
      <c r="F9" s="4"/>
      <c r="G9" s="4"/>
      <c r="H9" s="4"/>
      <c r="I9" s="4"/>
      <c r="J9" s="4"/>
      <c r="K9" s="4" t="s">
        <v>29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</row>
    <row r="10" spans="2:50" s="113" customFormat="1" ht="22.5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15"/>
      <c r="U10" s="15"/>
      <c r="V10" s="15"/>
      <c r="W10" s="15"/>
      <c r="X10" s="15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X10" s="164"/>
    </row>
    <row r="11" spans="2:50" ht="22.5" customHeight="1" thickBot="1">
      <c r="B11" s="2" t="s">
        <v>30</v>
      </c>
      <c r="C11" s="2"/>
      <c r="D11" s="2"/>
      <c r="E11" s="2"/>
      <c r="F11" s="2" t="s">
        <v>17</v>
      </c>
      <c r="G11" s="2"/>
      <c r="H11" s="2"/>
      <c r="I11" s="2"/>
      <c r="J11" s="317" t="str">
        <f>AG6</f>
        <v>布引多目的B</v>
      </c>
      <c r="K11" s="317"/>
      <c r="L11" s="317"/>
      <c r="M11" s="317"/>
      <c r="N11" s="15"/>
      <c r="O11" s="7"/>
      <c r="P11" s="2" t="s">
        <v>19</v>
      </c>
      <c r="Q11" s="2"/>
      <c r="R11" s="2"/>
      <c r="S11" s="2"/>
      <c r="T11" s="317" t="str">
        <f>AG7</f>
        <v>荒神山C</v>
      </c>
      <c r="U11" s="317"/>
      <c r="V11" s="317"/>
      <c r="W11" s="317"/>
      <c r="X11" s="8"/>
      <c r="Y11" s="8"/>
      <c r="Z11" s="2"/>
      <c r="AA11" s="8"/>
      <c r="AB11" s="2" t="s">
        <v>30</v>
      </c>
      <c r="AC11" s="2"/>
      <c r="AD11" s="2"/>
      <c r="AE11" s="2"/>
      <c r="AF11" s="2" t="s">
        <v>17</v>
      </c>
      <c r="AG11" s="2"/>
      <c r="AH11" s="2"/>
      <c r="AI11" s="2"/>
      <c r="AJ11" s="317" t="str">
        <f>AO6</f>
        <v>布引多目的C</v>
      </c>
      <c r="AK11" s="317"/>
      <c r="AL11" s="317"/>
      <c r="AM11" s="317"/>
      <c r="AN11" s="15"/>
      <c r="AO11" s="8"/>
      <c r="AP11" s="2" t="s">
        <v>19</v>
      </c>
      <c r="AQ11" s="2"/>
      <c r="AR11" s="2"/>
      <c r="AS11" s="2"/>
      <c r="AT11" s="541" t="str">
        <f>AO7</f>
        <v>南比都佐小学校</v>
      </c>
      <c r="AU11" s="541"/>
      <c r="AV11" s="541"/>
      <c r="AW11" s="541"/>
      <c r="AX11" s="541"/>
    </row>
    <row r="12" spans="2:50" ht="22.5" customHeight="1" thickBot="1">
      <c r="B12" s="457" t="s">
        <v>26</v>
      </c>
      <c r="C12" s="458"/>
      <c r="D12" s="458"/>
      <c r="E12" s="318" t="str">
        <f>B13</f>
        <v>プライマリー</v>
      </c>
      <c r="F12" s="319"/>
      <c r="G12" s="320"/>
      <c r="H12" s="454" t="str">
        <f>B14</f>
        <v>金城</v>
      </c>
      <c r="I12" s="455"/>
      <c r="J12" s="456"/>
      <c r="K12" s="454" t="str">
        <f>B15</f>
        <v>安土</v>
      </c>
      <c r="L12" s="455"/>
      <c r="M12" s="456"/>
      <c r="N12" s="454" t="str">
        <f>B16</f>
        <v>八日市</v>
      </c>
      <c r="O12" s="455"/>
      <c r="P12" s="456"/>
      <c r="Q12" s="454" t="str">
        <f>B17</f>
        <v>永源寺</v>
      </c>
      <c r="R12" s="455"/>
      <c r="S12" s="456"/>
      <c r="T12" s="387" t="s">
        <v>55</v>
      </c>
      <c r="U12" s="420"/>
      <c r="V12" s="387" t="s">
        <v>11</v>
      </c>
      <c r="W12" s="388"/>
      <c r="X12" s="492"/>
      <c r="Y12" s="7"/>
      <c r="Z12" s="44"/>
      <c r="AA12" s="7"/>
      <c r="AB12" s="493" t="s">
        <v>31</v>
      </c>
      <c r="AC12" s="455"/>
      <c r="AD12" s="456"/>
      <c r="AE12" s="454" t="str">
        <f>AB13</f>
        <v>桐原</v>
      </c>
      <c r="AF12" s="455"/>
      <c r="AG12" s="456"/>
      <c r="AH12" s="454" t="str">
        <f>AB14</f>
        <v>北野</v>
      </c>
      <c r="AI12" s="455"/>
      <c r="AJ12" s="456"/>
      <c r="AK12" s="454" t="str">
        <f>AB15</f>
        <v>日野</v>
      </c>
      <c r="AL12" s="455"/>
      <c r="AM12" s="456"/>
      <c r="AN12" s="454" t="str">
        <f>AB16</f>
        <v>五個荘</v>
      </c>
      <c r="AO12" s="455"/>
      <c r="AP12" s="456"/>
      <c r="AQ12" s="318" t="str">
        <f>AB17</f>
        <v>八日市北</v>
      </c>
      <c r="AR12" s="319"/>
      <c r="AS12" s="320"/>
      <c r="AT12" s="387" t="s">
        <v>55</v>
      </c>
      <c r="AU12" s="420"/>
      <c r="AV12" s="387" t="s">
        <v>11</v>
      </c>
      <c r="AW12" s="388"/>
      <c r="AX12" s="492"/>
    </row>
    <row r="13" spans="1:50" ht="22.5" customHeight="1" thickTop="1">
      <c r="A13" s="71" t="s">
        <v>163</v>
      </c>
      <c r="B13" s="480" t="s">
        <v>168</v>
      </c>
      <c r="C13" s="481"/>
      <c r="D13" s="481"/>
      <c r="E13" s="482"/>
      <c r="F13" s="482"/>
      <c r="G13" s="482"/>
      <c r="H13" s="167">
        <v>4</v>
      </c>
      <c r="I13" s="168" t="str">
        <f>IF(H13="","-",IF(H13&gt;J13,"○",IF(H13=J13,"△","●")))</f>
        <v>○</v>
      </c>
      <c r="J13" s="169">
        <v>0</v>
      </c>
      <c r="K13" s="167">
        <v>1</v>
      </c>
      <c r="L13" s="168" t="str">
        <f>IF(K13="","-",IF(K13&gt;M13,"○",IF(K13=M13,"△","●")))</f>
        <v>△</v>
      </c>
      <c r="M13" s="169">
        <v>1</v>
      </c>
      <c r="N13" s="167">
        <v>10</v>
      </c>
      <c r="O13" s="168" t="str">
        <f>IF(N13="","-",IF(N13&gt;P13,"○",IF(N13=P13,"△","●")))</f>
        <v>○</v>
      </c>
      <c r="P13" s="169">
        <v>0</v>
      </c>
      <c r="Q13" s="167">
        <v>16</v>
      </c>
      <c r="R13" s="168" t="str">
        <f>IF(Q13="","-",IF(Q13&gt;S13,"○",IF(Q13=S13,"△","●")))</f>
        <v>○</v>
      </c>
      <c r="S13" s="169">
        <v>0</v>
      </c>
      <c r="T13" s="334">
        <f>COUNTIF(E13:S13,"○")*3+COUNTIF(E13:S13,"△")</f>
        <v>10</v>
      </c>
      <c r="U13" s="341"/>
      <c r="V13" s="459">
        <v>1</v>
      </c>
      <c r="W13" s="460"/>
      <c r="X13" s="461"/>
      <c r="Z13" s="44"/>
      <c r="AA13" s="71" t="s">
        <v>163</v>
      </c>
      <c r="AB13" s="498" t="s">
        <v>122</v>
      </c>
      <c r="AC13" s="499"/>
      <c r="AD13" s="500"/>
      <c r="AE13" s="356"/>
      <c r="AF13" s="356"/>
      <c r="AG13" s="356"/>
      <c r="AH13" s="85">
        <v>1</v>
      </c>
      <c r="AI13" s="63" t="str">
        <f>IF(AH13="","-",IF(AH13&gt;AJ13,"○",IF(AH13=AJ13,"△","●")))</f>
        <v>●</v>
      </c>
      <c r="AJ13" s="91">
        <v>2</v>
      </c>
      <c r="AK13" s="85">
        <v>2</v>
      </c>
      <c r="AL13" s="63" t="str">
        <f>IF(AK13="","-",IF(AK13&gt;AM13,"○",IF(AK13=AM13,"△","●")))</f>
        <v>○</v>
      </c>
      <c r="AM13" s="91">
        <v>0</v>
      </c>
      <c r="AN13" s="85">
        <v>3</v>
      </c>
      <c r="AO13" s="63" t="str">
        <f>IF(AN13="","-",IF(AN13&gt;AP13,"○",IF(AN13=AP13,"△","●")))</f>
        <v>○</v>
      </c>
      <c r="AP13" s="91">
        <v>1</v>
      </c>
      <c r="AQ13" s="85">
        <v>3</v>
      </c>
      <c r="AR13" s="63" t="str">
        <f>IF(AQ13="","-",IF(AQ13&gt;AS13,"○",IF(AQ13=AS13,"△","●")))</f>
        <v>○</v>
      </c>
      <c r="AS13" s="91">
        <v>1</v>
      </c>
      <c r="AT13" s="326">
        <f>COUNTIF(AE13:AS13,"○")*3+COUNTIF(AE13:AS13,"△")</f>
        <v>9</v>
      </c>
      <c r="AU13" s="327"/>
      <c r="AV13" s="504">
        <v>2</v>
      </c>
      <c r="AW13" s="505"/>
      <c r="AX13" s="506"/>
    </row>
    <row r="14" spans="1:50" ht="22.5" customHeight="1">
      <c r="A14" s="71" t="s">
        <v>163</v>
      </c>
      <c r="B14" s="479" t="s">
        <v>83</v>
      </c>
      <c r="C14" s="418"/>
      <c r="D14" s="418"/>
      <c r="E14" s="86">
        <v>0</v>
      </c>
      <c r="F14" s="87" t="str">
        <f>IF(E14="","-",IF(E14&gt;G14,"○",IF(E14=G14,"△","●")))</f>
        <v>●</v>
      </c>
      <c r="G14" s="92">
        <v>4</v>
      </c>
      <c r="H14" s="366"/>
      <c r="I14" s="366"/>
      <c r="J14" s="366"/>
      <c r="K14" s="86">
        <v>1</v>
      </c>
      <c r="L14" s="87" t="str">
        <f>IF(K14="","-",IF(K14&gt;M14,"○",IF(K14=M14,"△","●")))</f>
        <v>●</v>
      </c>
      <c r="M14" s="92">
        <v>3</v>
      </c>
      <c r="N14" s="86">
        <v>7</v>
      </c>
      <c r="O14" s="87" t="str">
        <f>IF(N14="","-",IF(N14&gt;P14,"○",IF(N14=P14,"△","●")))</f>
        <v>○</v>
      </c>
      <c r="P14" s="92">
        <v>0</v>
      </c>
      <c r="Q14" s="86">
        <v>7</v>
      </c>
      <c r="R14" s="87" t="str">
        <f>IF(Q14="","-",IF(Q14&gt;S14,"○",IF(Q14=S14,"△","●")))</f>
        <v>○</v>
      </c>
      <c r="S14" s="92">
        <v>0</v>
      </c>
      <c r="T14" s="315">
        <f>COUNTIF(E14:S14,"○")*3+COUNTIF(E14:S14,"△")</f>
        <v>6</v>
      </c>
      <c r="U14" s="316"/>
      <c r="V14" s="428">
        <v>3</v>
      </c>
      <c r="W14" s="429"/>
      <c r="X14" s="430"/>
      <c r="Z14" s="44"/>
      <c r="AA14" s="71"/>
      <c r="AB14" s="501" t="s">
        <v>109</v>
      </c>
      <c r="AC14" s="502"/>
      <c r="AD14" s="503"/>
      <c r="AE14" s="170">
        <v>2</v>
      </c>
      <c r="AF14" s="171" t="str">
        <f>IF(AE14="","-",IF(AE14&gt;AG14,"○",IF(AE14=AG14,"△","●")))</f>
        <v>○</v>
      </c>
      <c r="AG14" s="172">
        <v>1</v>
      </c>
      <c r="AH14" s="373"/>
      <c r="AI14" s="373"/>
      <c r="AJ14" s="373"/>
      <c r="AK14" s="170">
        <v>3</v>
      </c>
      <c r="AL14" s="171" t="str">
        <f>IF(AK14="","-",IF(AK14&gt;AM14,"○",IF(AK14=AM14,"△","●")))</f>
        <v>○</v>
      </c>
      <c r="AM14" s="172">
        <v>1</v>
      </c>
      <c r="AN14" s="170">
        <v>1</v>
      </c>
      <c r="AO14" s="171" t="str">
        <f>IF(AN14="","-",IF(AN14&gt;AP14,"○",IF(AN14=AP14,"△","●")))</f>
        <v>○</v>
      </c>
      <c r="AP14" s="172">
        <v>0</v>
      </c>
      <c r="AQ14" s="170">
        <v>6</v>
      </c>
      <c r="AR14" s="171" t="str">
        <f>IF(AQ14="","-",IF(AQ14&gt;AS14,"○",IF(AQ14=AS14,"△","●")))</f>
        <v>○</v>
      </c>
      <c r="AS14" s="172">
        <v>0</v>
      </c>
      <c r="AT14" s="330">
        <f>COUNTIF(AE14:AS14,"○")*3+COUNTIF(AE14:AS14,"△")</f>
        <v>12</v>
      </c>
      <c r="AU14" s="331"/>
      <c r="AV14" s="507">
        <v>1</v>
      </c>
      <c r="AW14" s="508"/>
      <c r="AX14" s="509"/>
    </row>
    <row r="15" spans="2:50" ht="22.5" customHeight="1">
      <c r="B15" s="479" t="s">
        <v>89</v>
      </c>
      <c r="C15" s="418"/>
      <c r="D15" s="418"/>
      <c r="E15" s="86">
        <v>1</v>
      </c>
      <c r="F15" s="87" t="str">
        <f>IF(E15="","-",IF(E15&gt;G15,"○",IF(E15=G15,"△","●")))</f>
        <v>△</v>
      </c>
      <c r="G15" s="92">
        <v>1</v>
      </c>
      <c r="H15" s="86">
        <v>3</v>
      </c>
      <c r="I15" s="87" t="str">
        <f>IF(H15="","-",IF(H15&gt;J15,"○",IF(H15=J15,"△","●")))</f>
        <v>○</v>
      </c>
      <c r="J15" s="92">
        <v>1</v>
      </c>
      <c r="K15" s="366"/>
      <c r="L15" s="366"/>
      <c r="M15" s="366"/>
      <c r="N15" s="86">
        <v>5</v>
      </c>
      <c r="O15" s="87" t="str">
        <f>IF(N15="","-",IF(N15&gt;P15,"○",IF(N15=P15,"△","●")))</f>
        <v>○</v>
      </c>
      <c r="P15" s="92">
        <v>0</v>
      </c>
      <c r="Q15" s="86">
        <v>8</v>
      </c>
      <c r="R15" s="87" t="str">
        <f>IF(Q15="","-",IF(Q15&gt;S15,"○",IF(Q15=S15,"△","●")))</f>
        <v>○</v>
      </c>
      <c r="S15" s="92">
        <v>0</v>
      </c>
      <c r="T15" s="315">
        <f>COUNTIF(E15:S15,"○")*3+COUNTIF(E15:S15,"△")</f>
        <v>10</v>
      </c>
      <c r="U15" s="316"/>
      <c r="V15" s="428">
        <v>2</v>
      </c>
      <c r="W15" s="429"/>
      <c r="X15" s="430"/>
      <c r="Y15" s="7"/>
      <c r="Z15" s="44"/>
      <c r="AA15" s="71" t="s">
        <v>163</v>
      </c>
      <c r="AB15" s="470" t="s">
        <v>90</v>
      </c>
      <c r="AC15" s="471"/>
      <c r="AD15" s="472"/>
      <c r="AE15" s="86">
        <v>0</v>
      </c>
      <c r="AF15" s="87" t="str">
        <f>IF(AE15="","-",IF(AE15&gt;AG15,"○",IF(AE15=AG15,"△","●")))</f>
        <v>●</v>
      </c>
      <c r="AG15" s="92">
        <v>2</v>
      </c>
      <c r="AH15" s="86">
        <v>1</v>
      </c>
      <c r="AI15" s="87" t="str">
        <f>IF(AH15="","-",IF(AH15&gt;AJ15,"○",IF(AH15=AJ15,"△","●")))</f>
        <v>●</v>
      </c>
      <c r="AJ15" s="92">
        <v>3</v>
      </c>
      <c r="AK15" s="366"/>
      <c r="AL15" s="366"/>
      <c r="AM15" s="366"/>
      <c r="AN15" s="86">
        <v>0</v>
      </c>
      <c r="AO15" s="87" t="str">
        <f>IF(AN15="","-",IF(AN15&gt;AP15,"○",IF(AN15=AP15,"△","●")))</f>
        <v>△</v>
      </c>
      <c r="AP15" s="92">
        <v>0</v>
      </c>
      <c r="AQ15" s="86">
        <v>3</v>
      </c>
      <c r="AR15" s="87" t="str">
        <f>IF(AQ15="","-",IF(AQ15&gt;AS15,"○",IF(AQ15=AS15,"△","●")))</f>
        <v>○</v>
      </c>
      <c r="AS15" s="92">
        <v>1</v>
      </c>
      <c r="AT15" s="315">
        <f>COUNTIF(AE15:AS15,"○")*3+COUNTIF(AE15:AS15,"△")</f>
        <v>4</v>
      </c>
      <c r="AU15" s="316"/>
      <c r="AV15" s="428">
        <v>4</v>
      </c>
      <c r="AW15" s="429"/>
      <c r="AX15" s="430"/>
    </row>
    <row r="16" spans="2:50" ht="22.5" customHeight="1">
      <c r="B16" s="479" t="s">
        <v>85</v>
      </c>
      <c r="C16" s="418"/>
      <c r="D16" s="418"/>
      <c r="E16" s="86">
        <v>0</v>
      </c>
      <c r="F16" s="87" t="str">
        <f>IF(E16="","-",IF(E16&gt;G16,"○",IF(E16=G16,"△","●")))</f>
        <v>●</v>
      </c>
      <c r="G16" s="92">
        <v>10</v>
      </c>
      <c r="H16" s="86">
        <v>0</v>
      </c>
      <c r="I16" s="87" t="str">
        <f>IF(H16="","-",IF(H16&gt;J16,"○",IF(H16=J16,"△","●")))</f>
        <v>●</v>
      </c>
      <c r="J16" s="92">
        <v>7</v>
      </c>
      <c r="K16" s="86">
        <v>0</v>
      </c>
      <c r="L16" s="87" t="str">
        <f>IF(K16="","-",IF(K16&gt;M16,"○",IF(K16=M16,"△","●")))</f>
        <v>●</v>
      </c>
      <c r="M16" s="92">
        <v>5</v>
      </c>
      <c r="N16" s="366"/>
      <c r="O16" s="366"/>
      <c r="P16" s="366"/>
      <c r="Q16" s="86">
        <v>1</v>
      </c>
      <c r="R16" s="87" t="str">
        <f>IF(Q16="","-",IF(Q16&gt;S16,"○",IF(Q16=S16,"△","●")))</f>
        <v>△</v>
      </c>
      <c r="S16" s="92">
        <v>1</v>
      </c>
      <c r="T16" s="315">
        <f>COUNTIF(E16:S16,"○")*3+COUNTIF(E16:S16,"△")</f>
        <v>1</v>
      </c>
      <c r="U16" s="316"/>
      <c r="V16" s="428">
        <v>4</v>
      </c>
      <c r="W16" s="429"/>
      <c r="X16" s="430"/>
      <c r="Y16" s="7"/>
      <c r="Z16" s="44"/>
      <c r="AA16" s="7"/>
      <c r="AB16" s="470" t="s">
        <v>96</v>
      </c>
      <c r="AC16" s="471"/>
      <c r="AD16" s="472"/>
      <c r="AE16" s="86">
        <v>1</v>
      </c>
      <c r="AF16" s="87" t="str">
        <f>IF(AE16="","-",IF(AE16&gt;AG16,"○",IF(AE16=AG16,"△","●")))</f>
        <v>●</v>
      </c>
      <c r="AG16" s="92">
        <v>3</v>
      </c>
      <c r="AH16" s="86">
        <v>0</v>
      </c>
      <c r="AI16" s="87" t="str">
        <f>IF(AH16="","-",IF(AH16&gt;AJ16,"○",IF(AH16=AJ16,"△","●")))</f>
        <v>●</v>
      </c>
      <c r="AJ16" s="92">
        <v>1</v>
      </c>
      <c r="AK16" s="86">
        <v>0</v>
      </c>
      <c r="AL16" s="87" t="str">
        <f>IF(AK16="","-",IF(AK16&gt;AM16,"○",IF(AK16=AM16,"△","●")))</f>
        <v>△</v>
      </c>
      <c r="AM16" s="92">
        <v>0</v>
      </c>
      <c r="AN16" s="366"/>
      <c r="AO16" s="366"/>
      <c r="AP16" s="366"/>
      <c r="AQ16" s="86">
        <v>4</v>
      </c>
      <c r="AR16" s="87" t="str">
        <f>IF(AQ16="","-",IF(AQ16&gt;AS16,"○",IF(AQ16=AS16,"△","●")))</f>
        <v>○</v>
      </c>
      <c r="AS16" s="92">
        <v>1</v>
      </c>
      <c r="AT16" s="315">
        <f>COUNTIF(AE16:AS16,"○")*3+COUNTIF(AE16:AS16,"△")</f>
        <v>4</v>
      </c>
      <c r="AU16" s="316"/>
      <c r="AV16" s="428">
        <v>3</v>
      </c>
      <c r="AW16" s="429"/>
      <c r="AX16" s="430"/>
    </row>
    <row r="17" spans="2:50" ht="22.5" customHeight="1" thickBot="1">
      <c r="B17" s="484" t="s">
        <v>121</v>
      </c>
      <c r="C17" s="485"/>
      <c r="D17" s="485"/>
      <c r="E17" s="88">
        <v>0</v>
      </c>
      <c r="F17" s="89" t="str">
        <f>IF(E17="","-",IF(E17&gt;G17,"○",IF(E17=G17,"△","●")))</f>
        <v>●</v>
      </c>
      <c r="G17" s="90">
        <v>16</v>
      </c>
      <c r="H17" s="88">
        <v>0</v>
      </c>
      <c r="I17" s="89" t="str">
        <f>IF(H17="","-",IF(H17&gt;J17,"○",IF(H17=J17,"△","●")))</f>
        <v>●</v>
      </c>
      <c r="J17" s="90">
        <v>5</v>
      </c>
      <c r="K17" s="88">
        <v>0</v>
      </c>
      <c r="L17" s="89" t="str">
        <f>IF(K17="","-",IF(K17&gt;M17,"○",IF(K17=M17,"△","●")))</f>
        <v>●</v>
      </c>
      <c r="M17" s="90">
        <v>8</v>
      </c>
      <c r="N17" s="88">
        <v>1</v>
      </c>
      <c r="O17" s="89" t="str">
        <f>IF(N17="","-",IF(N17&gt;P17,"○",IF(N17=P17,"△","●")))</f>
        <v>△</v>
      </c>
      <c r="P17" s="90">
        <v>1</v>
      </c>
      <c r="Q17" s="372"/>
      <c r="R17" s="372"/>
      <c r="S17" s="372"/>
      <c r="T17" s="323">
        <f>COUNTIF(E17:S17,"○")*3+COUNTIF(E17:S17,"△")</f>
        <v>1</v>
      </c>
      <c r="U17" s="337"/>
      <c r="V17" s="431">
        <v>4</v>
      </c>
      <c r="W17" s="432"/>
      <c r="X17" s="433"/>
      <c r="Y17" s="7"/>
      <c r="Z17" s="45"/>
      <c r="AA17" s="7"/>
      <c r="AB17" s="495" t="s">
        <v>130</v>
      </c>
      <c r="AC17" s="496"/>
      <c r="AD17" s="497"/>
      <c r="AE17" s="88">
        <v>1</v>
      </c>
      <c r="AF17" s="89" t="str">
        <f>IF(AE17="","-",IF(AE17&gt;AG17,"○",IF(AE17=AG17,"△","●")))</f>
        <v>●</v>
      </c>
      <c r="AG17" s="90">
        <v>3</v>
      </c>
      <c r="AH17" s="88">
        <v>0</v>
      </c>
      <c r="AI17" s="89" t="str">
        <f>IF(AH17="","-",IF(AH17&gt;AJ17,"○",IF(AH17=AJ17,"△","●")))</f>
        <v>●</v>
      </c>
      <c r="AJ17" s="90">
        <v>6</v>
      </c>
      <c r="AK17" s="88">
        <v>1</v>
      </c>
      <c r="AL17" s="89" t="str">
        <f>IF(AK17="","-",IF(AK17&gt;AM17,"○",IF(AK17=AM17,"△","●")))</f>
        <v>●</v>
      </c>
      <c r="AM17" s="90">
        <v>3</v>
      </c>
      <c r="AN17" s="88">
        <v>1</v>
      </c>
      <c r="AO17" s="89" t="str">
        <f>IF(AN17="","-",IF(AN17&gt;AP17,"○",IF(AN17=AP17,"△","●")))</f>
        <v>●</v>
      </c>
      <c r="AP17" s="90">
        <v>4</v>
      </c>
      <c r="AQ17" s="372"/>
      <c r="AR17" s="372"/>
      <c r="AS17" s="372"/>
      <c r="AT17" s="323">
        <f>COUNTIF(AE17:AS17,"○")*3+COUNTIF(AE17:AS17,"△")</f>
        <v>0</v>
      </c>
      <c r="AU17" s="337"/>
      <c r="AV17" s="431">
        <v>5</v>
      </c>
      <c r="AW17" s="432"/>
      <c r="AX17" s="433"/>
    </row>
    <row r="18" spans="2:46" ht="22.5" customHeight="1">
      <c r="B18" s="43" t="s">
        <v>158</v>
      </c>
      <c r="C18" s="12"/>
      <c r="D18" s="12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11"/>
      <c r="R18" s="11"/>
      <c r="S18" s="11"/>
      <c r="T18" s="7"/>
      <c r="U18" s="7"/>
      <c r="V18" s="7"/>
      <c r="W18" s="7"/>
      <c r="X18" s="7"/>
      <c r="Y18" s="7"/>
      <c r="Z18" s="12"/>
      <c r="AA18" s="12"/>
      <c r="AB18" s="43" t="s">
        <v>157</v>
      </c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11"/>
      <c r="AP18" s="11"/>
      <c r="AQ18" s="11"/>
      <c r="AR18" s="7"/>
      <c r="AS18" s="7"/>
      <c r="AT18" s="7"/>
    </row>
    <row r="19" spans="2:46" ht="22.5" customHeight="1">
      <c r="B19" s="43"/>
      <c r="C19" s="427" t="s">
        <v>154</v>
      </c>
      <c r="D19" s="427"/>
      <c r="E19" s="427"/>
      <c r="F19" s="427"/>
      <c r="G19" s="427"/>
      <c r="H19" s="427"/>
      <c r="I19" s="427"/>
      <c r="J19" s="427"/>
      <c r="K19" s="427"/>
      <c r="L19" s="427"/>
      <c r="M19" s="427"/>
      <c r="N19" s="427"/>
      <c r="O19" s="427"/>
      <c r="P19" s="7"/>
      <c r="Q19" s="11"/>
      <c r="R19" s="11"/>
      <c r="S19" s="11"/>
      <c r="T19" s="7"/>
      <c r="U19" s="7"/>
      <c r="V19" s="7"/>
      <c r="W19" s="7"/>
      <c r="X19" s="7"/>
      <c r="Y19" s="7"/>
      <c r="Z19" s="12"/>
      <c r="AA19" s="12"/>
      <c r="AB19" s="12"/>
      <c r="AC19" s="427" t="s">
        <v>154</v>
      </c>
      <c r="AD19" s="427"/>
      <c r="AE19" s="427"/>
      <c r="AF19" s="427"/>
      <c r="AG19" s="427"/>
      <c r="AH19" s="427"/>
      <c r="AI19" s="427"/>
      <c r="AJ19" s="427"/>
      <c r="AK19" s="427"/>
      <c r="AL19" s="427"/>
      <c r="AM19" s="427"/>
      <c r="AN19" s="427"/>
      <c r="AO19" s="427"/>
      <c r="AP19" s="11"/>
      <c r="AQ19" s="11"/>
      <c r="AR19" s="7"/>
      <c r="AS19" s="7"/>
      <c r="AT19" s="7"/>
    </row>
    <row r="20" spans="2:50" ht="22.5" customHeight="1">
      <c r="B20" s="15" t="s">
        <v>165</v>
      </c>
      <c r="C20" s="15"/>
      <c r="D20" s="15"/>
      <c r="E20" s="15"/>
      <c r="F20" s="15"/>
      <c r="G20" s="15"/>
      <c r="H20" s="15"/>
      <c r="I20" s="15"/>
      <c r="J20" s="4"/>
      <c r="K20" s="4"/>
      <c r="L20" s="4"/>
      <c r="M20" s="4"/>
      <c r="N20" s="4"/>
      <c r="O20" s="4"/>
      <c r="P20" s="4"/>
      <c r="Q20" s="44"/>
      <c r="R20" s="44"/>
      <c r="S20" s="44"/>
      <c r="T20" s="7"/>
      <c r="U20" s="7"/>
      <c r="V20" s="7"/>
      <c r="W20" s="7"/>
      <c r="X20" s="7"/>
      <c r="Y20" s="7"/>
      <c r="Z20" s="44"/>
      <c r="AA20" s="7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7"/>
      <c r="AU20" s="7"/>
      <c r="AV20" s="7"/>
      <c r="AW20" s="7"/>
      <c r="AX20" s="7"/>
    </row>
    <row r="21" spans="2:50" ht="22.5" customHeight="1" thickBot="1">
      <c r="B21" s="339" t="str">
        <f>B12</f>
        <v>ハ</v>
      </c>
      <c r="C21" s="339"/>
      <c r="D21" s="2" t="s">
        <v>166</v>
      </c>
      <c r="E21" s="7"/>
      <c r="F21" s="7"/>
      <c r="G21" s="7"/>
      <c r="H21" s="7"/>
      <c r="I21" s="7"/>
      <c r="J21" s="2"/>
      <c r="K21" s="2"/>
      <c r="L21" s="2"/>
      <c r="M21" s="2"/>
      <c r="N21" s="2"/>
      <c r="O21" s="2"/>
      <c r="P21" s="2"/>
      <c r="Q21" s="7"/>
      <c r="R21" s="7"/>
      <c r="S21" s="7"/>
      <c r="T21" s="7"/>
      <c r="U21" s="7"/>
      <c r="V21" s="7"/>
      <c r="W21" s="7"/>
      <c r="X21" s="7"/>
      <c r="Y21" s="163"/>
      <c r="Z21" s="44"/>
      <c r="AA21" s="163"/>
      <c r="AB21" s="339" t="str">
        <f>AB12</f>
        <v>ニ</v>
      </c>
      <c r="AC21" s="339"/>
      <c r="AD21" s="2" t="s">
        <v>166</v>
      </c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</row>
    <row r="22" spans="2:50" s="166" customFormat="1" ht="22.5" customHeight="1" thickBot="1">
      <c r="B22" s="490" t="s">
        <v>17</v>
      </c>
      <c r="C22" s="491"/>
      <c r="D22" s="491"/>
      <c r="E22" s="491"/>
      <c r="F22" s="491"/>
      <c r="G22" s="491"/>
      <c r="H22" s="473" t="s">
        <v>167</v>
      </c>
      <c r="I22" s="474"/>
      <c r="J22" s="474"/>
      <c r="K22" s="474"/>
      <c r="L22" s="474"/>
      <c r="M22" s="474"/>
      <c r="N22" s="474"/>
      <c r="O22" s="474"/>
      <c r="P22" s="474"/>
      <c r="Q22" s="474"/>
      <c r="R22" s="474"/>
      <c r="S22" s="462" t="s">
        <v>56</v>
      </c>
      <c r="T22" s="462"/>
      <c r="U22" s="462"/>
      <c r="V22" s="462" t="s">
        <v>57</v>
      </c>
      <c r="W22" s="462"/>
      <c r="X22" s="463"/>
      <c r="Y22" s="165"/>
      <c r="Z22" s="148"/>
      <c r="AA22" s="165"/>
      <c r="AB22" s="490" t="s">
        <v>17</v>
      </c>
      <c r="AC22" s="491"/>
      <c r="AD22" s="491"/>
      <c r="AE22" s="491"/>
      <c r="AF22" s="491"/>
      <c r="AG22" s="491"/>
      <c r="AH22" s="473" t="s">
        <v>167</v>
      </c>
      <c r="AI22" s="474"/>
      <c r="AJ22" s="474"/>
      <c r="AK22" s="474"/>
      <c r="AL22" s="474"/>
      <c r="AM22" s="474"/>
      <c r="AN22" s="474"/>
      <c r="AO22" s="474"/>
      <c r="AP22" s="474"/>
      <c r="AQ22" s="474"/>
      <c r="AR22" s="494"/>
      <c r="AS22" s="462" t="s">
        <v>56</v>
      </c>
      <c r="AT22" s="462"/>
      <c r="AU22" s="462"/>
      <c r="AV22" s="462" t="s">
        <v>57</v>
      </c>
      <c r="AW22" s="462"/>
      <c r="AX22" s="463"/>
    </row>
    <row r="23" spans="2:50" s="166" customFormat="1" ht="22.5" customHeight="1" thickTop="1">
      <c r="B23" s="475">
        <v>1</v>
      </c>
      <c r="C23" s="476"/>
      <c r="D23" s="477">
        <v>0.3958333333333333</v>
      </c>
      <c r="E23" s="477"/>
      <c r="F23" s="477"/>
      <c r="G23" s="478"/>
      <c r="H23" s="468" t="str">
        <f>+B16</f>
        <v>八日市</v>
      </c>
      <c r="I23" s="468"/>
      <c r="J23" s="469"/>
      <c r="K23" s="466">
        <v>0</v>
      </c>
      <c r="L23" s="466"/>
      <c r="M23" s="150" t="s">
        <v>20</v>
      </c>
      <c r="N23" s="466">
        <v>7</v>
      </c>
      <c r="O23" s="466"/>
      <c r="P23" s="467" t="str">
        <f>+B14</f>
        <v>金城</v>
      </c>
      <c r="Q23" s="468"/>
      <c r="R23" s="469"/>
      <c r="S23" s="464" t="str">
        <f>+B17</f>
        <v>永源寺</v>
      </c>
      <c r="T23" s="464"/>
      <c r="U23" s="464"/>
      <c r="V23" s="464" t="str">
        <f>+B13</f>
        <v>プライマリー</v>
      </c>
      <c r="W23" s="464"/>
      <c r="X23" s="465"/>
      <c r="Y23" s="148"/>
      <c r="Z23" s="148"/>
      <c r="AA23" s="148"/>
      <c r="AB23" s="475">
        <v>1</v>
      </c>
      <c r="AC23" s="476"/>
      <c r="AD23" s="477">
        <v>0.3958333333333333</v>
      </c>
      <c r="AE23" s="477"/>
      <c r="AF23" s="477"/>
      <c r="AG23" s="478"/>
      <c r="AH23" s="468" t="str">
        <f>+AB16</f>
        <v>五個荘</v>
      </c>
      <c r="AI23" s="468"/>
      <c r="AJ23" s="469"/>
      <c r="AK23" s="466">
        <v>0</v>
      </c>
      <c r="AL23" s="466"/>
      <c r="AM23" s="150" t="s">
        <v>20</v>
      </c>
      <c r="AN23" s="466">
        <v>1</v>
      </c>
      <c r="AO23" s="466"/>
      <c r="AP23" s="467" t="str">
        <f>+AB14</f>
        <v>北野</v>
      </c>
      <c r="AQ23" s="468"/>
      <c r="AR23" s="469"/>
      <c r="AS23" s="464" t="str">
        <f>+AB17</f>
        <v>八日市北</v>
      </c>
      <c r="AT23" s="464"/>
      <c r="AU23" s="464"/>
      <c r="AV23" s="464" t="str">
        <f>+AB13</f>
        <v>桐原</v>
      </c>
      <c r="AW23" s="464"/>
      <c r="AX23" s="465"/>
    </row>
    <row r="24" spans="2:50" s="166" customFormat="1" ht="22.5" customHeight="1">
      <c r="B24" s="452">
        <v>2</v>
      </c>
      <c r="C24" s="453"/>
      <c r="D24" s="449">
        <v>0.4305555555555556</v>
      </c>
      <c r="E24" s="449"/>
      <c r="F24" s="449"/>
      <c r="G24" s="450"/>
      <c r="H24" s="445" t="str">
        <f>+B17</f>
        <v>永源寺</v>
      </c>
      <c r="I24" s="445"/>
      <c r="J24" s="446"/>
      <c r="K24" s="483">
        <v>0</v>
      </c>
      <c r="L24" s="483"/>
      <c r="M24" s="151" t="s">
        <v>20</v>
      </c>
      <c r="N24" s="483">
        <v>8</v>
      </c>
      <c r="O24" s="483"/>
      <c r="P24" s="444" t="str">
        <f>+B15</f>
        <v>安土</v>
      </c>
      <c r="Q24" s="445"/>
      <c r="R24" s="446"/>
      <c r="S24" s="447" t="str">
        <f>+B16</f>
        <v>八日市</v>
      </c>
      <c r="T24" s="447"/>
      <c r="U24" s="447"/>
      <c r="V24" s="447" t="str">
        <f>+B14</f>
        <v>金城</v>
      </c>
      <c r="W24" s="447"/>
      <c r="X24" s="448"/>
      <c r="Y24" s="148"/>
      <c r="Z24" s="148"/>
      <c r="AA24" s="148"/>
      <c r="AB24" s="452">
        <v>2</v>
      </c>
      <c r="AC24" s="453"/>
      <c r="AD24" s="449">
        <v>0.4305555555555556</v>
      </c>
      <c r="AE24" s="449"/>
      <c r="AF24" s="449"/>
      <c r="AG24" s="450"/>
      <c r="AH24" s="445" t="str">
        <f>+AB17</f>
        <v>八日市北</v>
      </c>
      <c r="AI24" s="445"/>
      <c r="AJ24" s="446"/>
      <c r="AK24" s="483">
        <v>1</v>
      </c>
      <c r="AL24" s="483"/>
      <c r="AM24" s="151" t="s">
        <v>20</v>
      </c>
      <c r="AN24" s="483">
        <v>3</v>
      </c>
      <c r="AO24" s="483"/>
      <c r="AP24" s="444" t="str">
        <f>+AB15</f>
        <v>日野</v>
      </c>
      <c r="AQ24" s="445"/>
      <c r="AR24" s="446"/>
      <c r="AS24" s="447" t="str">
        <f>+AB16</f>
        <v>五個荘</v>
      </c>
      <c r="AT24" s="447"/>
      <c r="AU24" s="447"/>
      <c r="AV24" s="447" t="str">
        <f>+AB14</f>
        <v>北野</v>
      </c>
      <c r="AW24" s="447"/>
      <c r="AX24" s="448"/>
    </row>
    <row r="25" spans="2:50" s="166" customFormat="1" ht="22.5" customHeight="1">
      <c r="B25" s="452">
        <v>3</v>
      </c>
      <c r="C25" s="453"/>
      <c r="D25" s="449">
        <v>0.46527777777777773</v>
      </c>
      <c r="E25" s="449"/>
      <c r="F25" s="449"/>
      <c r="G25" s="450"/>
      <c r="H25" s="445" t="str">
        <f>+B13</f>
        <v>プライマリー</v>
      </c>
      <c r="I25" s="445"/>
      <c r="J25" s="446"/>
      <c r="K25" s="451">
        <v>10</v>
      </c>
      <c r="L25" s="451"/>
      <c r="M25" s="152" t="s">
        <v>20</v>
      </c>
      <c r="N25" s="451">
        <v>0</v>
      </c>
      <c r="O25" s="451"/>
      <c r="P25" s="444" t="str">
        <f>+B16</f>
        <v>八日市</v>
      </c>
      <c r="Q25" s="445"/>
      <c r="R25" s="446"/>
      <c r="S25" s="447" t="str">
        <f>+B15</f>
        <v>安土</v>
      </c>
      <c r="T25" s="447"/>
      <c r="U25" s="447"/>
      <c r="V25" s="447" t="str">
        <f>+B17</f>
        <v>永源寺</v>
      </c>
      <c r="W25" s="447"/>
      <c r="X25" s="448"/>
      <c r="Y25" s="148"/>
      <c r="Z25" s="153"/>
      <c r="AA25" s="148"/>
      <c r="AB25" s="452">
        <v>3</v>
      </c>
      <c r="AC25" s="453"/>
      <c r="AD25" s="449">
        <v>0.46527777777777773</v>
      </c>
      <c r="AE25" s="449"/>
      <c r="AF25" s="449"/>
      <c r="AG25" s="450"/>
      <c r="AH25" s="445" t="str">
        <f>+AB13</f>
        <v>桐原</v>
      </c>
      <c r="AI25" s="445"/>
      <c r="AJ25" s="446"/>
      <c r="AK25" s="451">
        <v>3</v>
      </c>
      <c r="AL25" s="451"/>
      <c r="AM25" s="152" t="s">
        <v>20</v>
      </c>
      <c r="AN25" s="451">
        <v>1</v>
      </c>
      <c r="AO25" s="451"/>
      <c r="AP25" s="444" t="str">
        <f>+AB16</f>
        <v>五個荘</v>
      </c>
      <c r="AQ25" s="445"/>
      <c r="AR25" s="446"/>
      <c r="AS25" s="447" t="str">
        <f>+AB15</f>
        <v>日野</v>
      </c>
      <c r="AT25" s="447"/>
      <c r="AU25" s="447"/>
      <c r="AV25" s="447" t="str">
        <f>+AB17</f>
        <v>八日市北</v>
      </c>
      <c r="AW25" s="447"/>
      <c r="AX25" s="448"/>
    </row>
    <row r="26" spans="2:50" s="166" customFormat="1" ht="22.5" customHeight="1">
      <c r="B26" s="452">
        <v>4</v>
      </c>
      <c r="C26" s="453"/>
      <c r="D26" s="449">
        <v>0.5</v>
      </c>
      <c r="E26" s="449"/>
      <c r="F26" s="449"/>
      <c r="G26" s="450"/>
      <c r="H26" s="445" t="str">
        <f>+B15</f>
        <v>安土</v>
      </c>
      <c r="I26" s="445"/>
      <c r="J26" s="446"/>
      <c r="K26" s="451">
        <v>3</v>
      </c>
      <c r="L26" s="451"/>
      <c r="M26" s="152" t="s">
        <v>20</v>
      </c>
      <c r="N26" s="451">
        <v>1</v>
      </c>
      <c r="O26" s="451"/>
      <c r="P26" s="444" t="str">
        <f>+B14</f>
        <v>金城</v>
      </c>
      <c r="Q26" s="445"/>
      <c r="R26" s="446"/>
      <c r="S26" s="447" t="str">
        <f>+B13</f>
        <v>プライマリー</v>
      </c>
      <c r="T26" s="447"/>
      <c r="U26" s="447"/>
      <c r="V26" s="447" t="str">
        <f>+B16</f>
        <v>八日市</v>
      </c>
      <c r="W26" s="447"/>
      <c r="X26" s="448"/>
      <c r="Y26" s="148"/>
      <c r="Z26" s="154"/>
      <c r="AA26" s="154"/>
      <c r="AB26" s="452">
        <v>4</v>
      </c>
      <c r="AC26" s="453"/>
      <c r="AD26" s="449">
        <v>0.5</v>
      </c>
      <c r="AE26" s="449"/>
      <c r="AF26" s="449"/>
      <c r="AG26" s="450"/>
      <c r="AH26" s="445" t="str">
        <f>+AB15</f>
        <v>日野</v>
      </c>
      <c r="AI26" s="445"/>
      <c r="AJ26" s="446"/>
      <c r="AK26" s="451">
        <v>1</v>
      </c>
      <c r="AL26" s="451"/>
      <c r="AM26" s="152" t="s">
        <v>20</v>
      </c>
      <c r="AN26" s="451">
        <v>3</v>
      </c>
      <c r="AO26" s="451"/>
      <c r="AP26" s="444" t="str">
        <f>+AB14</f>
        <v>北野</v>
      </c>
      <c r="AQ26" s="445"/>
      <c r="AR26" s="446"/>
      <c r="AS26" s="447" t="str">
        <f>+AB13</f>
        <v>桐原</v>
      </c>
      <c r="AT26" s="447"/>
      <c r="AU26" s="447"/>
      <c r="AV26" s="447" t="str">
        <f>+AB16</f>
        <v>五個荘</v>
      </c>
      <c r="AW26" s="447"/>
      <c r="AX26" s="448"/>
    </row>
    <row r="27" spans="2:50" s="166" customFormat="1" ht="22.5" customHeight="1" thickBot="1">
      <c r="B27" s="442">
        <v>5</v>
      </c>
      <c r="C27" s="443"/>
      <c r="D27" s="439">
        <v>0.5347222222222222</v>
      </c>
      <c r="E27" s="439"/>
      <c r="F27" s="439"/>
      <c r="G27" s="440"/>
      <c r="H27" s="436" t="str">
        <f>+B13</f>
        <v>プライマリー</v>
      </c>
      <c r="I27" s="436"/>
      <c r="J27" s="437"/>
      <c r="K27" s="434">
        <v>16</v>
      </c>
      <c r="L27" s="434"/>
      <c r="M27" s="155" t="s">
        <v>20</v>
      </c>
      <c r="N27" s="434">
        <v>0</v>
      </c>
      <c r="O27" s="434"/>
      <c r="P27" s="435" t="str">
        <f>+B17</f>
        <v>永源寺</v>
      </c>
      <c r="Q27" s="436"/>
      <c r="R27" s="437"/>
      <c r="S27" s="438" t="str">
        <f>+B14</f>
        <v>金城</v>
      </c>
      <c r="T27" s="438"/>
      <c r="U27" s="438"/>
      <c r="V27" s="438" t="str">
        <f>+B15</f>
        <v>安土</v>
      </c>
      <c r="W27" s="438"/>
      <c r="X27" s="441"/>
      <c r="Y27" s="148"/>
      <c r="Z27" s="156"/>
      <c r="AA27" s="156"/>
      <c r="AB27" s="442">
        <v>5</v>
      </c>
      <c r="AC27" s="443"/>
      <c r="AD27" s="439">
        <v>0.5347222222222222</v>
      </c>
      <c r="AE27" s="439"/>
      <c r="AF27" s="439"/>
      <c r="AG27" s="440"/>
      <c r="AH27" s="436" t="str">
        <f>+AB13</f>
        <v>桐原</v>
      </c>
      <c r="AI27" s="436"/>
      <c r="AJ27" s="437"/>
      <c r="AK27" s="434">
        <v>3</v>
      </c>
      <c r="AL27" s="434"/>
      <c r="AM27" s="155" t="s">
        <v>20</v>
      </c>
      <c r="AN27" s="434">
        <v>1</v>
      </c>
      <c r="AO27" s="434"/>
      <c r="AP27" s="435" t="str">
        <f>+AB17</f>
        <v>八日市北</v>
      </c>
      <c r="AQ27" s="436"/>
      <c r="AR27" s="437"/>
      <c r="AS27" s="438" t="str">
        <f>+AB14</f>
        <v>北野</v>
      </c>
      <c r="AT27" s="438"/>
      <c r="AU27" s="438"/>
      <c r="AV27" s="438" t="str">
        <f>+AB15</f>
        <v>日野</v>
      </c>
      <c r="AW27" s="438"/>
      <c r="AX27" s="441"/>
    </row>
    <row r="28" spans="2:46" s="166" customFormat="1" ht="22.5" customHeight="1" thickBot="1">
      <c r="B28" s="157"/>
      <c r="C28" s="154"/>
      <c r="D28" s="154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51"/>
      <c r="R28" s="151"/>
      <c r="S28" s="151"/>
      <c r="T28" s="148"/>
      <c r="U28" s="148"/>
      <c r="V28" s="148"/>
      <c r="W28" s="148"/>
      <c r="X28" s="148"/>
      <c r="Y28" s="148"/>
      <c r="Z28" s="154"/>
      <c r="AA28" s="154"/>
      <c r="AB28" s="154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51"/>
      <c r="AP28" s="151"/>
      <c r="AQ28" s="151"/>
      <c r="AR28" s="148"/>
      <c r="AS28" s="148"/>
      <c r="AT28" s="148"/>
    </row>
    <row r="29" spans="2:50" s="166" customFormat="1" ht="22.5" customHeight="1" thickBot="1">
      <c r="B29" s="490" t="s">
        <v>19</v>
      </c>
      <c r="C29" s="491"/>
      <c r="D29" s="491"/>
      <c r="E29" s="491"/>
      <c r="F29" s="491"/>
      <c r="G29" s="491"/>
      <c r="H29" s="473" t="s">
        <v>167</v>
      </c>
      <c r="I29" s="474"/>
      <c r="J29" s="474"/>
      <c r="K29" s="474"/>
      <c r="L29" s="474"/>
      <c r="M29" s="474"/>
      <c r="N29" s="474"/>
      <c r="O29" s="474"/>
      <c r="P29" s="474"/>
      <c r="Q29" s="474"/>
      <c r="R29" s="474"/>
      <c r="S29" s="462" t="s">
        <v>56</v>
      </c>
      <c r="T29" s="462"/>
      <c r="U29" s="462"/>
      <c r="V29" s="462" t="s">
        <v>57</v>
      </c>
      <c r="W29" s="462"/>
      <c r="X29" s="463"/>
      <c r="Y29" s="165"/>
      <c r="Z29" s="148"/>
      <c r="AA29" s="165"/>
      <c r="AB29" s="490" t="s">
        <v>19</v>
      </c>
      <c r="AC29" s="491"/>
      <c r="AD29" s="491"/>
      <c r="AE29" s="491"/>
      <c r="AF29" s="491"/>
      <c r="AG29" s="491"/>
      <c r="AH29" s="473" t="s">
        <v>167</v>
      </c>
      <c r="AI29" s="474"/>
      <c r="AJ29" s="474"/>
      <c r="AK29" s="474"/>
      <c r="AL29" s="474"/>
      <c r="AM29" s="474"/>
      <c r="AN29" s="474"/>
      <c r="AO29" s="474"/>
      <c r="AP29" s="474"/>
      <c r="AQ29" s="474"/>
      <c r="AR29" s="494"/>
      <c r="AS29" s="462" t="s">
        <v>56</v>
      </c>
      <c r="AT29" s="462"/>
      <c r="AU29" s="462"/>
      <c r="AV29" s="462" t="s">
        <v>57</v>
      </c>
      <c r="AW29" s="462"/>
      <c r="AX29" s="463"/>
    </row>
    <row r="30" spans="2:50" s="166" customFormat="1" ht="22.5" customHeight="1" thickTop="1">
      <c r="B30" s="510" t="s">
        <v>14</v>
      </c>
      <c r="C30" s="511"/>
      <c r="D30" s="477">
        <v>0.3958333333333333</v>
      </c>
      <c r="E30" s="477"/>
      <c r="F30" s="477"/>
      <c r="G30" s="478"/>
      <c r="H30" s="512" t="str">
        <f>+B16</f>
        <v>八日市</v>
      </c>
      <c r="I30" s="513"/>
      <c r="J30" s="513"/>
      <c r="K30" s="513">
        <v>1</v>
      </c>
      <c r="L30" s="513"/>
      <c r="M30" s="158" t="s">
        <v>20</v>
      </c>
      <c r="N30" s="514">
        <v>1</v>
      </c>
      <c r="O30" s="514"/>
      <c r="P30" s="515" t="str">
        <f>+B17</f>
        <v>永源寺</v>
      </c>
      <c r="Q30" s="515"/>
      <c r="R30" s="516"/>
      <c r="S30" s="512" t="str">
        <f>+B13</f>
        <v>プライマリー</v>
      </c>
      <c r="T30" s="513"/>
      <c r="U30" s="513"/>
      <c r="V30" s="519" t="str">
        <f>+B15</f>
        <v>安土</v>
      </c>
      <c r="W30" s="513"/>
      <c r="X30" s="520"/>
      <c r="Y30" s="148"/>
      <c r="Z30" s="148"/>
      <c r="AA30" s="148"/>
      <c r="AB30" s="510" t="s">
        <v>14</v>
      </c>
      <c r="AC30" s="511"/>
      <c r="AD30" s="477">
        <v>0.3958333333333333</v>
      </c>
      <c r="AE30" s="477"/>
      <c r="AF30" s="477"/>
      <c r="AG30" s="478"/>
      <c r="AH30" s="512" t="str">
        <f>+AB16</f>
        <v>五個荘</v>
      </c>
      <c r="AI30" s="513"/>
      <c r="AJ30" s="513"/>
      <c r="AK30" s="513">
        <v>4</v>
      </c>
      <c r="AL30" s="513"/>
      <c r="AM30" s="158" t="s">
        <v>20</v>
      </c>
      <c r="AN30" s="514">
        <v>1</v>
      </c>
      <c r="AO30" s="514"/>
      <c r="AP30" s="515" t="str">
        <f>+AB17</f>
        <v>八日市北</v>
      </c>
      <c r="AQ30" s="515"/>
      <c r="AR30" s="516"/>
      <c r="AS30" s="512" t="str">
        <f>+AB13</f>
        <v>桐原</v>
      </c>
      <c r="AT30" s="513"/>
      <c r="AU30" s="513"/>
      <c r="AV30" s="519" t="str">
        <f>+AB15</f>
        <v>日野</v>
      </c>
      <c r="AW30" s="513"/>
      <c r="AX30" s="520"/>
    </row>
    <row r="31" spans="2:50" s="166" customFormat="1" ht="22.5" customHeight="1">
      <c r="B31" s="521" t="s">
        <v>16</v>
      </c>
      <c r="C31" s="522"/>
      <c r="D31" s="449">
        <v>0.4305555555555556</v>
      </c>
      <c r="E31" s="449"/>
      <c r="F31" s="449"/>
      <c r="G31" s="450"/>
      <c r="H31" s="517" t="str">
        <f>+B13</f>
        <v>プライマリー</v>
      </c>
      <c r="I31" s="518"/>
      <c r="J31" s="518"/>
      <c r="K31" s="518">
        <v>4</v>
      </c>
      <c r="L31" s="518"/>
      <c r="M31" s="158" t="s">
        <v>20</v>
      </c>
      <c r="N31" s="451">
        <v>0</v>
      </c>
      <c r="O31" s="451"/>
      <c r="P31" s="451" t="str">
        <f>+B14</f>
        <v>金城</v>
      </c>
      <c r="Q31" s="451"/>
      <c r="R31" s="523"/>
      <c r="S31" s="517" t="str">
        <f>+B16</f>
        <v>八日市</v>
      </c>
      <c r="T31" s="518"/>
      <c r="U31" s="518"/>
      <c r="V31" s="524" t="str">
        <f>+B17</f>
        <v>永源寺</v>
      </c>
      <c r="W31" s="518"/>
      <c r="X31" s="525"/>
      <c r="Y31" s="148"/>
      <c r="Z31" s="148"/>
      <c r="AA31" s="148"/>
      <c r="AB31" s="521" t="s">
        <v>16</v>
      </c>
      <c r="AC31" s="522"/>
      <c r="AD31" s="449">
        <v>0.4305555555555556</v>
      </c>
      <c r="AE31" s="449"/>
      <c r="AF31" s="449"/>
      <c r="AG31" s="450"/>
      <c r="AH31" s="517" t="str">
        <f>+AB13</f>
        <v>桐原</v>
      </c>
      <c r="AI31" s="518"/>
      <c r="AJ31" s="518"/>
      <c r="AK31" s="518">
        <v>1</v>
      </c>
      <c r="AL31" s="518"/>
      <c r="AM31" s="158" t="s">
        <v>20</v>
      </c>
      <c r="AN31" s="451">
        <v>2</v>
      </c>
      <c r="AO31" s="451"/>
      <c r="AP31" s="451" t="str">
        <f>+AB14</f>
        <v>北野</v>
      </c>
      <c r="AQ31" s="451"/>
      <c r="AR31" s="523"/>
      <c r="AS31" s="517" t="str">
        <f>+AB16</f>
        <v>五個荘</v>
      </c>
      <c r="AT31" s="518"/>
      <c r="AU31" s="518"/>
      <c r="AV31" s="524" t="str">
        <f>+AB17</f>
        <v>八日市北</v>
      </c>
      <c r="AW31" s="518"/>
      <c r="AX31" s="525"/>
    </row>
    <row r="32" spans="2:50" s="166" customFormat="1" ht="22.5" customHeight="1">
      <c r="B32" s="486" t="s">
        <v>12</v>
      </c>
      <c r="C32" s="487"/>
      <c r="D32" s="449">
        <v>0.46527777777777773</v>
      </c>
      <c r="E32" s="449"/>
      <c r="F32" s="449"/>
      <c r="G32" s="450"/>
      <c r="H32" s="488" t="str">
        <f>+B15</f>
        <v>安土</v>
      </c>
      <c r="I32" s="489"/>
      <c r="J32" s="489"/>
      <c r="K32" s="489">
        <v>5</v>
      </c>
      <c r="L32" s="489"/>
      <c r="M32" s="149" t="s">
        <v>20</v>
      </c>
      <c r="N32" s="451">
        <v>0</v>
      </c>
      <c r="O32" s="451"/>
      <c r="P32" s="466" t="str">
        <f>+B16</f>
        <v>八日市</v>
      </c>
      <c r="Q32" s="466"/>
      <c r="R32" s="526"/>
      <c r="S32" s="488" t="str">
        <f>+B14</f>
        <v>金城</v>
      </c>
      <c r="T32" s="489"/>
      <c r="U32" s="489"/>
      <c r="V32" s="527" t="str">
        <f>+B13</f>
        <v>プライマリー</v>
      </c>
      <c r="W32" s="489"/>
      <c r="X32" s="528"/>
      <c r="Y32" s="148"/>
      <c r="Z32" s="153"/>
      <c r="AA32" s="148"/>
      <c r="AB32" s="486" t="s">
        <v>12</v>
      </c>
      <c r="AC32" s="487"/>
      <c r="AD32" s="449">
        <v>0.46527777777777773</v>
      </c>
      <c r="AE32" s="449"/>
      <c r="AF32" s="449"/>
      <c r="AG32" s="450"/>
      <c r="AH32" s="488" t="str">
        <f>+AB15</f>
        <v>日野</v>
      </c>
      <c r="AI32" s="489"/>
      <c r="AJ32" s="489"/>
      <c r="AK32" s="489">
        <v>0</v>
      </c>
      <c r="AL32" s="489"/>
      <c r="AM32" s="149" t="s">
        <v>20</v>
      </c>
      <c r="AN32" s="451">
        <v>0</v>
      </c>
      <c r="AO32" s="451"/>
      <c r="AP32" s="466" t="str">
        <f>+AB16</f>
        <v>五個荘</v>
      </c>
      <c r="AQ32" s="466"/>
      <c r="AR32" s="526"/>
      <c r="AS32" s="488" t="str">
        <f>+AB14</f>
        <v>北野</v>
      </c>
      <c r="AT32" s="489"/>
      <c r="AU32" s="489"/>
      <c r="AV32" s="527" t="str">
        <f>+AB13</f>
        <v>桐原</v>
      </c>
      <c r="AW32" s="489"/>
      <c r="AX32" s="528"/>
    </row>
    <row r="33" spans="2:50" s="166" customFormat="1" ht="22.5" customHeight="1">
      <c r="B33" s="510" t="s">
        <v>13</v>
      </c>
      <c r="C33" s="511"/>
      <c r="D33" s="449">
        <v>0.5</v>
      </c>
      <c r="E33" s="449"/>
      <c r="F33" s="449"/>
      <c r="G33" s="450"/>
      <c r="H33" s="534" t="str">
        <f>+B14</f>
        <v>金城</v>
      </c>
      <c r="I33" s="535"/>
      <c r="J33" s="535"/>
      <c r="K33" s="535">
        <v>5</v>
      </c>
      <c r="L33" s="535"/>
      <c r="M33" s="158" t="s">
        <v>20</v>
      </c>
      <c r="N33" s="451">
        <v>0</v>
      </c>
      <c r="O33" s="451"/>
      <c r="P33" s="483" t="str">
        <f>+B17</f>
        <v>永源寺</v>
      </c>
      <c r="Q33" s="483"/>
      <c r="R33" s="529"/>
      <c r="S33" s="530" t="str">
        <f>+B15</f>
        <v>安土</v>
      </c>
      <c r="T33" s="531"/>
      <c r="U33" s="531"/>
      <c r="V33" s="532" t="str">
        <f>+B16</f>
        <v>八日市</v>
      </c>
      <c r="W33" s="531"/>
      <c r="X33" s="533"/>
      <c r="Y33" s="148"/>
      <c r="Z33" s="154"/>
      <c r="AA33" s="154"/>
      <c r="AB33" s="510" t="s">
        <v>13</v>
      </c>
      <c r="AC33" s="511"/>
      <c r="AD33" s="449">
        <v>0.5</v>
      </c>
      <c r="AE33" s="449"/>
      <c r="AF33" s="449"/>
      <c r="AG33" s="450"/>
      <c r="AH33" s="534" t="str">
        <f>+AB14</f>
        <v>北野</v>
      </c>
      <c r="AI33" s="535"/>
      <c r="AJ33" s="535"/>
      <c r="AK33" s="535">
        <v>6</v>
      </c>
      <c r="AL33" s="535"/>
      <c r="AM33" s="158" t="s">
        <v>20</v>
      </c>
      <c r="AN33" s="451">
        <v>0</v>
      </c>
      <c r="AO33" s="451"/>
      <c r="AP33" s="483" t="str">
        <f>+AB17</f>
        <v>八日市北</v>
      </c>
      <c r="AQ33" s="483"/>
      <c r="AR33" s="529"/>
      <c r="AS33" s="530" t="str">
        <f>+AB15</f>
        <v>日野</v>
      </c>
      <c r="AT33" s="531"/>
      <c r="AU33" s="531"/>
      <c r="AV33" s="532" t="str">
        <f>+AB16</f>
        <v>五個荘</v>
      </c>
      <c r="AW33" s="531"/>
      <c r="AX33" s="533"/>
    </row>
    <row r="34" spans="2:50" s="166" customFormat="1" ht="22.5" customHeight="1" thickBot="1">
      <c r="B34" s="536" t="s">
        <v>15</v>
      </c>
      <c r="C34" s="537"/>
      <c r="D34" s="439">
        <v>0.5347222222222222</v>
      </c>
      <c r="E34" s="439"/>
      <c r="F34" s="439"/>
      <c r="G34" s="440"/>
      <c r="H34" s="538" t="str">
        <f>+B13</f>
        <v>プライマリー</v>
      </c>
      <c r="I34" s="539"/>
      <c r="J34" s="539"/>
      <c r="K34" s="539">
        <v>1</v>
      </c>
      <c r="L34" s="539"/>
      <c r="M34" s="159" t="s">
        <v>20</v>
      </c>
      <c r="N34" s="434">
        <v>1</v>
      </c>
      <c r="O34" s="434"/>
      <c r="P34" s="434" t="str">
        <f>+B15</f>
        <v>安土</v>
      </c>
      <c r="Q34" s="434"/>
      <c r="R34" s="540"/>
      <c r="S34" s="538" t="str">
        <f>+B17</f>
        <v>永源寺</v>
      </c>
      <c r="T34" s="539"/>
      <c r="U34" s="539"/>
      <c r="V34" s="542" t="str">
        <f>+B14</f>
        <v>金城</v>
      </c>
      <c r="W34" s="539"/>
      <c r="X34" s="543"/>
      <c r="Y34" s="148"/>
      <c r="Z34" s="156"/>
      <c r="AA34" s="156"/>
      <c r="AB34" s="536" t="s">
        <v>15</v>
      </c>
      <c r="AC34" s="537"/>
      <c r="AD34" s="439">
        <v>0.5347222222222222</v>
      </c>
      <c r="AE34" s="439"/>
      <c r="AF34" s="439"/>
      <c r="AG34" s="440"/>
      <c r="AH34" s="538" t="str">
        <f>+AB13</f>
        <v>桐原</v>
      </c>
      <c r="AI34" s="539"/>
      <c r="AJ34" s="539"/>
      <c r="AK34" s="539">
        <v>2</v>
      </c>
      <c r="AL34" s="539"/>
      <c r="AM34" s="159" t="s">
        <v>20</v>
      </c>
      <c r="AN34" s="434">
        <v>0</v>
      </c>
      <c r="AO34" s="434"/>
      <c r="AP34" s="434" t="str">
        <f>+AB15</f>
        <v>日野</v>
      </c>
      <c r="AQ34" s="434"/>
      <c r="AR34" s="540"/>
      <c r="AS34" s="538" t="str">
        <f>+AB17</f>
        <v>八日市北</v>
      </c>
      <c r="AT34" s="539"/>
      <c r="AU34" s="539"/>
      <c r="AV34" s="542" t="str">
        <f>+AB14</f>
        <v>北野</v>
      </c>
      <c r="AW34" s="539"/>
      <c r="AX34" s="543"/>
    </row>
    <row r="35" spans="2:50" ht="22.5" customHeight="1">
      <c r="B35" s="11"/>
      <c r="C35" s="11"/>
      <c r="D35" s="55"/>
      <c r="E35" s="55"/>
      <c r="F35" s="55"/>
      <c r="G35" s="55"/>
      <c r="H35" s="11"/>
      <c r="I35" s="11"/>
      <c r="J35" s="11"/>
      <c r="K35" s="53"/>
      <c r="L35" s="53"/>
      <c r="M35" s="11"/>
      <c r="N35" s="53"/>
      <c r="O35" s="53"/>
      <c r="P35" s="11"/>
      <c r="Q35" s="11"/>
      <c r="R35" s="11"/>
      <c r="S35" s="53"/>
      <c r="T35" s="53"/>
      <c r="U35" s="53"/>
      <c r="V35" s="53"/>
      <c r="W35" s="53"/>
      <c r="X35" s="53"/>
      <c r="Y35" s="15"/>
      <c r="Z35" s="4"/>
      <c r="AA35" s="4"/>
      <c r="AB35" s="54"/>
      <c r="AC35" s="54"/>
      <c r="AD35" s="55"/>
      <c r="AE35" s="55"/>
      <c r="AF35" s="55"/>
      <c r="AG35" s="55"/>
      <c r="AH35" s="54"/>
      <c r="AI35" s="54"/>
      <c r="AJ35" s="54"/>
      <c r="AK35" s="54"/>
      <c r="AL35" s="54"/>
      <c r="AM35" s="54"/>
      <c r="AN35" s="53"/>
      <c r="AO35" s="53"/>
      <c r="AP35" s="54"/>
      <c r="AQ35" s="54"/>
      <c r="AR35" s="54"/>
      <c r="AS35" s="53"/>
      <c r="AT35" s="53"/>
      <c r="AU35" s="53"/>
      <c r="AV35" s="53"/>
      <c r="AW35" s="53"/>
      <c r="AX35" s="53"/>
    </row>
    <row r="36" spans="2:46" s="113" customFormat="1" ht="22.5" customHeight="1">
      <c r="B36" s="13" t="s">
        <v>32</v>
      </c>
      <c r="C36" s="17"/>
      <c r="D36" s="17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</row>
    <row r="37" spans="2:50" ht="9" customHeight="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10"/>
      <c r="O37" s="10"/>
      <c r="P37" s="2"/>
      <c r="Q37" s="2"/>
      <c r="R37" s="2"/>
      <c r="S37" s="7"/>
      <c r="T37" s="7"/>
      <c r="U37" s="7"/>
      <c r="V37" s="7"/>
      <c r="W37" s="7"/>
      <c r="X37" s="7"/>
      <c r="Y37" s="7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2:50" ht="22.5" customHeight="1" thickBot="1">
      <c r="B38" s="397"/>
      <c r="C38" s="397"/>
      <c r="D38" s="397" t="s">
        <v>5</v>
      </c>
      <c r="E38" s="397"/>
      <c r="F38" s="397" t="s">
        <v>6</v>
      </c>
      <c r="G38" s="397"/>
      <c r="H38" s="397" t="s">
        <v>7</v>
      </c>
      <c r="I38" s="397"/>
      <c r="J38" s="397" t="s">
        <v>8</v>
      </c>
      <c r="K38" s="397"/>
      <c r="L38" s="397" t="s">
        <v>9</v>
      </c>
      <c r="M38" s="397"/>
      <c r="N38" s="14"/>
      <c r="O38" s="14"/>
      <c r="P38" s="2"/>
      <c r="Q38" s="2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48"/>
      <c r="AD38" s="48"/>
      <c r="AE38" s="48"/>
      <c r="AF38" s="48"/>
      <c r="AG38" s="2"/>
      <c r="AH38" s="2"/>
      <c r="AI38" s="2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48"/>
      <c r="AV38" s="48"/>
      <c r="AW38" s="48"/>
      <c r="AX38" s="48"/>
    </row>
    <row r="39" spans="2:50" ht="22.5" customHeight="1" thickTop="1">
      <c r="B39" s="406" t="s">
        <v>5</v>
      </c>
      <c r="C39" s="406"/>
      <c r="D39" s="407"/>
      <c r="E39" s="407"/>
      <c r="F39" s="406" t="s">
        <v>16</v>
      </c>
      <c r="G39" s="406"/>
      <c r="H39" s="406" t="s">
        <v>15</v>
      </c>
      <c r="I39" s="406"/>
      <c r="J39" s="406">
        <v>3</v>
      </c>
      <c r="K39" s="406"/>
      <c r="L39" s="406">
        <v>5</v>
      </c>
      <c r="M39" s="406"/>
      <c r="N39" s="10"/>
      <c r="O39" s="10"/>
      <c r="P39" s="2"/>
      <c r="Q39" s="2"/>
      <c r="R39" s="7"/>
      <c r="S39" s="7"/>
      <c r="T39" s="49"/>
      <c r="U39" s="49"/>
      <c r="V39" s="49"/>
      <c r="W39" s="49"/>
      <c r="X39" s="46"/>
      <c r="Y39" s="46"/>
      <c r="Z39" s="11"/>
      <c r="AA39" s="7"/>
      <c r="AB39" s="47"/>
      <c r="AC39" s="50"/>
      <c r="AD39" s="50"/>
      <c r="AE39" s="50"/>
      <c r="AF39" s="50"/>
      <c r="AG39" s="2"/>
      <c r="AH39" s="2"/>
      <c r="AI39" s="2"/>
      <c r="AJ39" s="7"/>
      <c r="AK39" s="7"/>
      <c r="AL39" s="49"/>
      <c r="AM39" s="49"/>
      <c r="AN39" s="49"/>
      <c r="AO39" s="49"/>
      <c r="AP39" s="46"/>
      <c r="AQ39" s="46"/>
      <c r="AR39" s="11"/>
      <c r="AS39" s="7"/>
      <c r="AT39" s="47"/>
      <c r="AU39" s="50"/>
      <c r="AV39" s="50"/>
      <c r="AW39" s="50"/>
      <c r="AX39" s="50"/>
    </row>
    <row r="40" spans="2:50" ht="22.5" customHeight="1">
      <c r="B40" s="418" t="s">
        <v>6</v>
      </c>
      <c r="C40" s="418"/>
      <c r="D40" s="418"/>
      <c r="E40" s="418"/>
      <c r="F40" s="419"/>
      <c r="G40" s="419"/>
      <c r="H40" s="418">
        <v>4</v>
      </c>
      <c r="I40" s="418"/>
      <c r="J40" s="418">
        <v>1</v>
      </c>
      <c r="K40" s="418"/>
      <c r="L40" s="418" t="s">
        <v>13</v>
      </c>
      <c r="M40" s="418"/>
      <c r="N40" s="10"/>
      <c r="O40" s="10"/>
      <c r="P40" s="2"/>
      <c r="Q40" s="2"/>
      <c r="R40" s="7"/>
      <c r="S40" s="7"/>
      <c r="T40" s="49"/>
      <c r="U40" s="49"/>
      <c r="V40" s="49"/>
      <c r="W40" s="49"/>
      <c r="X40" s="46"/>
      <c r="Y40" s="46"/>
      <c r="Z40" s="11"/>
      <c r="AA40" s="7"/>
      <c r="AB40" s="47"/>
      <c r="AC40" s="50"/>
      <c r="AD40" s="50"/>
      <c r="AE40" s="50"/>
      <c r="AF40" s="50"/>
      <c r="AG40" s="2"/>
      <c r="AH40" s="2"/>
      <c r="AI40" s="2"/>
      <c r="AJ40" s="7"/>
      <c r="AK40" s="7"/>
      <c r="AL40" s="49"/>
      <c r="AM40" s="49"/>
      <c r="AN40" s="49"/>
      <c r="AO40" s="49"/>
      <c r="AP40" s="46"/>
      <c r="AQ40" s="46"/>
      <c r="AR40" s="11"/>
      <c r="AS40" s="7"/>
      <c r="AT40" s="47"/>
      <c r="AU40" s="50"/>
      <c r="AV40" s="50"/>
      <c r="AW40" s="50"/>
      <c r="AX40" s="50"/>
    </row>
    <row r="41" spans="2:50" ht="22.5" customHeight="1">
      <c r="B41" s="418" t="s">
        <v>7</v>
      </c>
      <c r="C41" s="418"/>
      <c r="D41" s="418"/>
      <c r="E41" s="418"/>
      <c r="F41" s="418"/>
      <c r="G41" s="418"/>
      <c r="H41" s="419"/>
      <c r="I41" s="419"/>
      <c r="J41" s="418" t="s">
        <v>12</v>
      </c>
      <c r="K41" s="418"/>
      <c r="L41" s="418">
        <v>2</v>
      </c>
      <c r="M41" s="418"/>
      <c r="N41" s="10"/>
      <c r="O41" s="10"/>
      <c r="P41" s="2"/>
      <c r="Q41" s="2"/>
      <c r="R41" s="7"/>
      <c r="S41" s="7"/>
      <c r="T41" s="49"/>
      <c r="U41" s="49"/>
      <c r="V41" s="49"/>
      <c r="W41" s="49"/>
      <c r="X41" s="46"/>
      <c r="Y41" s="46"/>
      <c r="Z41" s="11"/>
      <c r="AA41" s="7"/>
      <c r="AB41" s="47"/>
      <c r="AC41" s="50"/>
      <c r="AD41" s="50"/>
      <c r="AE41" s="50"/>
      <c r="AF41" s="50"/>
      <c r="AG41" s="2"/>
      <c r="AH41" s="2"/>
      <c r="AI41" s="2"/>
      <c r="AJ41" s="7"/>
      <c r="AK41" s="7"/>
      <c r="AL41" s="49"/>
      <c r="AM41" s="49"/>
      <c r="AN41" s="49"/>
      <c r="AO41" s="49"/>
      <c r="AP41" s="46"/>
      <c r="AQ41" s="46"/>
      <c r="AR41" s="11"/>
      <c r="AS41" s="7"/>
      <c r="AT41" s="47"/>
      <c r="AU41" s="50"/>
      <c r="AV41" s="50"/>
      <c r="AW41" s="50"/>
      <c r="AX41" s="50"/>
    </row>
    <row r="42" spans="2:50" ht="22.5" customHeight="1">
      <c r="B42" s="418" t="s">
        <v>8</v>
      </c>
      <c r="C42" s="418"/>
      <c r="D42" s="418"/>
      <c r="E42" s="418"/>
      <c r="F42" s="418"/>
      <c r="G42" s="418"/>
      <c r="H42" s="418"/>
      <c r="I42" s="418"/>
      <c r="J42" s="419"/>
      <c r="K42" s="419"/>
      <c r="L42" s="418" t="s">
        <v>14</v>
      </c>
      <c r="M42" s="418"/>
      <c r="N42" s="10"/>
      <c r="O42" s="10"/>
      <c r="P42" s="2"/>
      <c r="Q42" s="2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2"/>
      <c r="AH42" s="2"/>
      <c r="AI42" s="2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3" spans="2:50" ht="22.5" customHeight="1">
      <c r="B43" s="418" t="s">
        <v>9</v>
      </c>
      <c r="C43" s="418"/>
      <c r="D43" s="418"/>
      <c r="E43" s="418"/>
      <c r="F43" s="418"/>
      <c r="G43" s="418"/>
      <c r="H43" s="418"/>
      <c r="I43" s="418"/>
      <c r="J43" s="418"/>
      <c r="K43" s="418"/>
      <c r="L43" s="419"/>
      <c r="M43" s="419"/>
      <c r="N43" s="10"/>
      <c r="O43" s="10"/>
      <c r="P43" s="2"/>
      <c r="Q43" s="2"/>
      <c r="R43" s="7"/>
      <c r="S43" s="7"/>
      <c r="T43" s="49"/>
      <c r="U43" s="49"/>
      <c r="V43" s="49"/>
      <c r="W43" s="49"/>
      <c r="X43" s="46"/>
      <c r="Y43" s="46"/>
      <c r="Z43" s="11"/>
      <c r="AA43" s="7"/>
      <c r="AB43" s="47"/>
      <c r="AC43" s="50"/>
      <c r="AD43" s="50"/>
      <c r="AE43" s="50"/>
      <c r="AF43" s="50"/>
      <c r="AG43" s="2"/>
      <c r="AH43" s="2"/>
      <c r="AI43" s="2"/>
      <c r="AJ43" s="7"/>
      <c r="AK43" s="7"/>
      <c r="AL43" s="49"/>
      <c r="AM43" s="49"/>
      <c r="AN43" s="49"/>
      <c r="AO43" s="49"/>
      <c r="AP43" s="46"/>
      <c r="AQ43" s="46"/>
      <c r="AR43" s="11"/>
      <c r="AS43" s="7"/>
      <c r="AT43" s="47"/>
      <c r="AU43" s="50"/>
      <c r="AV43" s="50"/>
      <c r="AW43" s="50"/>
      <c r="AX43" s="50"/>
    </row>
    <row r="44" spans="2:50" ht="22.5" customHeight="1">
      <c r="B44" s="12"/>
      <c r="C44" s="12"/>
      <c r="D44" s="12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49"/>
      <c r="U44" s="49"/>
      <c r="V44" s="49"/>
      <c r="W44" s="49"/>
      <c r="X44" s="46"/>
      <c r="Y44" s="46"/>
      <c r="Z44" s="11"/>
      <c r="AA44" s="7"/>
      <c r="AB44" s="47"/>
      <c r="AC44" s="50"/>
      <c r="AD44" s="50"/>
      <c r="AE44" s="50"/>
      <c r="AF44" s="50"/>
      <c r="AG44" s="7"/>
      <c r="AH44" s="7"/>
      <c r="AI44" s="7"/>
      <c r="AJ44" s="7"/>
      <c r="AK44" s="7"/>
      <c r="AL44" s="49"/>
      <c r="AM44" s="49"/>
      <c r="AN44" s="49"/>
      <c r="AO44" s="49"/>
      <c r="AP44" s="46"/>
      <c r="AQ44" s="46"/>
      <c r="AR44" s="11"/>
      <c r="AS44" s="7"/>
      <c r="AT44" s="47"/>
      <c r="AU44" s="50"/>
      <c r="AV44" s="50"/>
      <c r="AW44" s="50"/>
      <c r="AX44" s="50"/>
    </row>
  </sheetData>
  <sheetProtection selectLockedCells="1" selectUnlockedCells="1"/>
  <mergeCells count="286">
    <mergeCell ref="AK34:AL34"/>
    <mergeCell ref="AN34:AO34"/>
    <mergeCell ref="AP34:AR34"/>
    <mergeCell ref="S34:U34"/>
    <mergeCell ref="V34:X34"/>
    <mergeCell ref="S33:U33"/>
    <mergeCell ref="AK33:AL33"/>
    <mergeCell ref="V33:X33"/>
    <mergeCell ref="AC19:AO19"/>
    <mergeCell ref="AT11:AX11"/>
    <mergeCell ref="AS34:AU34"/>
    <mergeCell ref="AV34:AX34"/>
    <mergeCell ref="AB34:AC34"/>
    <mergeCell ref="AD34:AG34"/>
    <mergeCell ref="AH34:AJ34"/>
    <mergeCell ref="AB33:AC33"/>
    <mergeCell ref="AD33:AG33"/>
    <mergeCell ref="AH33:AJ33"/>
    <mergeCell ref="B34:C34"/>
    <mergeCell ref="D34:G34"/>
    <mergeCell ref="H34:J34"/>
    <mergeCell ref="K34:L34"/>
    <mergeCell ref="N34:O34"/>
    <mergeCell ref="P34:R34"/>
    <mergeCell ref="AV33:AX33"/>
    <mergeCell ref="B33:C33"/>
    <mergeCell ref="D33:G33"/>
    <mergeCell ref="H33:J33"/>
    <mergeCell ref="K33:L33"/>
    <mergeCell ref="N33:O33"/>
    <mergeCell ref="P33:R33"/>
    <mergeCell ref="AP32:AR32"/>
    <mergeCell ref="AP33:AR33"/>
    <mergeCell ref="AV31:AX31"/>
    <mergeCell ref="AN31:AO31"/>
    <mergeCell ref="AP31:AR31"/>
    <mergeCell ref="AS31:AU31"/>
    <mergeCell ref="AS32:AU32"/>
    <mergeCell ref="AV32:AX32"/>
    <mergeCell ref="AN33:AO33"/>
    <mergeCell ref="AS33:AU33"/>
    <mergeCell ref="K32:L32"/>
    <mergeCell ref="N32:O32"/>
    <mergeCell ref="P32:R32"/>
    <mergeCell ref="AH32:AJ32"/>
    <mergeCell ref="AK32:AL32"/>
    <mergeCell ref="AN32:AO32"/>
    <mergeCell ref="S32:U32"/>
    <mergeCell ref="V32:X32"/>
    <mergeCell ref="AB32:AC32"/>
    <mergeCell ref="AD32:AG32"/>
    <mergeCell ref="AV30:AX30"/>
    <mergeCell ref="B31:C31"/>
    <mergeCell ref="D31:G31"/>
    <mergeCell ref="H31:J31"/>
    <mergeCell ref="K31:L31"/>
    <mergeCell ref="N31:O31"/>
    <mergeCell ref="P31:R31"/>
    <mergeCell ref="S31:U31"/>
    <mergeCell ref="V31:X31"/>
    <mergeCell ref="AB31:AC31"/>
    <mergeCell ref="AD31:AG31"/>
    <mergeCell ref="AH31:AJ31"/>
    <mergeCell ref="AK31:AL31"/>
    <mergeCell ref="AN30:AO30"/>
    <mergeCell ref="AP30:AR30"/>
    <mergeCell ref="AS30:AU30"/>
    <mergeCell ref="AD30:AG30"/>
    <mergeCell ref="AH30:AJ30"/>
    <mergeCell ref="AK30:AL30"/>
    <mergeCell ref="AV29:AX29"/>
    <mergeCell ref="B30:C30"/>
    <mergeCell ref="D30:G30"/>
    <mergeCell ref="H30:J30"/>
    <mergeCell ref="K30:L30"/>
    <mergeCell ref="N30:O30"/>
    <mergeCell ref="P30:R30"/>
    <mergeCell ref="S30:U30"/>
    <mergeCell ref="V30:X30"/>
    <mergeCell ref="AB30:AC30"/>
    <mergeCell ref="AV13:AX13"/>
    <mergeCell ref="AT14:AU14"/>
    <mergeCell ref="AV14:AX14"/>
    <mergeCell ref="B29:G29"/>
    <mergeCell ref="H29:R29"/>
    <mergeCell ref="S29:U29"/>
    <mergeCell ref="V29:X29"/>
    <mergeCell ref="AB29:AG29"/>
    <mergeCell ref="AH29:AR29"/>
    <mergeCell ref="AS29:AU29"/>
    <mergeCell ref="AB17:AD17"/>
    <mergeCell ref="AS22:AU22"/>
    <mergeCell ref="AT13:AU13"/>
    <mergeCell ref="AV12:AX12"/>
    <mergeCell ref="AB13:AD13"/>
    <mergeCell ref="AB14:AD14"/>
    <mergeCell ref="AB15:AD15"/>
    <mergeCell ref="AE13:AG13"/>
    <mergeCell ref="AH14:AJ14"/>
    <mergeCell ref="AK15:AM15"/>
    <mergeCell ref="AN16:AP16"/>
    <mergeCell ref="AN12:AP12"/>
    <mergeCell ref="AD23:AG23"/>
    <mergeCell ref="AQ17:AS17"/>
    <mergeCell ref="AQ12:AS12"/>
    <mergeCell ref="AT12:AU12"/>
    <mergeCell ref="AH23:AJ23"/>
    <mergeCell ref="AK23:AL23"/>
    <mergeCell ref="AB22:AG22"/>
    <mergeCell ref="AH22:AR22"/>
    <mergeCell ref="T12:U12"/>
    <mergeCell ref="V12:X12"/>
    <mergeCell ref="AB12:AD12"/>
    <mergeCell ref="AE12:AG12"/>
    <mergeCell ref="AH12:AJ12"/>
    <mergeCell ref="AK12:AM12"/>
    <mergeCell ref="P24:R24"/>
    <mergeCell ref="S24:U24"/>
    <mergeCell ref="V24:X24"/>
    <mergeCell ref="AB24:AC24"/>
    <mergeCell ref="AD24:AG24"/>
    <mergeCell ref="AN24:AO24"/>
    <mergeCell ref="B43:C43"/>
    <mergeCell ref="D43:E43"/>
    <mergeCell ref="F43:G43"/>
    <mergeCell ref="H43:I43"/>
    <mergeCell ref="J43:K43"/>
    <mergeCell ref="L43:M43"/>
    <mergeCell ref="B42:C42"/>
    <mergeCell ref="D42:E42"/>
    <mergeCell ref="F42:G42"/>
    <mergeCell ref="H42:I42"/>
    <mergeCell ref="J42:K42"/>
    <mergeCell ref="L42:M42"/>
    <mergeCell ref="B41:C41"/>
    <mergeCell ref="D41:E41"/>
    <mergeCell ref="F41:G41"/>
    <mergeCell ref="H41:I41"/>
    <mergeCell ref="J41:K41"/>
    <mergeCell ref="L41:M41"/>
    <mergeCell ref="B40:C40"/>
    <mergeCell ref="D40:E40"/>
    <mergeCell ref="F40:G40"/>
    <mergeCell ref="H40:I40"/>
    <mergeCell ref="J40:K40"/>
    <mergeCell ref="L40:M40"/>
    <mergeCell ref="AN23:AO23"/>
    <mergeCell ref="AP23:AR23"/>
    <mergeCell ref="AS23:AU23"/>
    <mergeCell ref="B39:C39"/>
    <mergeCell ref="D39:E39"/>
    <mergeCell ref="F39:G39"/>
    <mergeCell ref="H39:I39"/>
    <mergeCell ref="J39:K39"/>
    <mergeCell ref="D38:E38"/>
    <mergeCell ref="F38:G38"/>
    <mergeCell ref="AO7:AR7"/>
    <mergeCell ref="AJ11:AM11"/>
    <mergeCell ref="L39:M39"/>
    <mergeCell ref="AH24:AJ24"/>
    <mergeCell ref="AK24:AL24"/>
    <mergeCell ref="D24:G24"/>
    <mergeCell ref="H24:J24"/>
    <mergeCell ref="K24:L24"/>
    <mergeCell ref="B22:G22"/>
    <mergeCell ref="B38:C38"/>
    <mergeCell ref="H38:I38"/>
    <mergeCell ref="J38:K38"/>
    <mergeCell ref="L38:M38"/>
    <mergeCell ref="B14:D14"/>
    <mergeCell ref="H14:J14"/>
    <mergeCell ref="B17:D17"/>
    <mergeCell ref="C19:O19"/>
    <mergeCell ref="B32:C32"/>
    <mergeCell ref="D32:G32"/>
    <mergeCell ref="H32:J32"/>
    <mergeCell ref="Q17:S17"/>
    <mergeCell ref="B24:C24"/>
    <mergeCell ref="AB21:AC21"/>
    <mergeCell ref="B16:D16"/>
    <mergeCell ref="N16:P16"/>
    <mergeCell ref="V23:X23"/>
    <mergeCell ref="AB23:AC23"/>
    <mergeCell ref="S22:U22"/>
    <mergeCell ref="V22:X22"/>
    <mergeCell ref="N24:O24"/>
    <mergeCell ref="N12:P12"/>
    <mergeCell ref="S23:U23"/>
    <mergeCell ref="B23:C23"/>
    <mergeCell ref="D23:G23"/>
    <mergeCell ref="H23:J23"/>
    <mergeCell ref="K23:L23"/>
    <mergeCell ref="B15:D15"/>
    <mergeCell ref="K15:M15"/>
    <mergeCell ref="B13:D13"/>
    <mergeCell ref="E13:G13"/>
    <mergeCell ref="AV22:AX22"/>
    <mergeCell ref="AV23:AX23"/>
    <mergeCell ref="N23:O23"/>
    <mergeCell ref="P23:R23"/>
    <mergeCell ref="V6:W6"/>
    <mergeCell ref="V7:W7"/>
    <mergeCell ref="AG7:AJ7"/>
    <mergeCell ref="AO6:AR6"/>
    <mergeCell ref="AB16:AD16"/>
    <mergeCell ref="H22:R22"/>
    <mergeCell ref="T11:W11"/>
    <mergeCell ref="J11:M11"/>
    <mergeCell ref="B21:C21"/>
    <mergeCell ref="Q12:S12"/>
    <mergeCell ref="B12:D12"/>
    <mergeCell ref="E12:G12"/>
    <mergeCell ref="H12:J12"/>
    <mergeCell ref="K12:M12"/>
    <mergeCell ref="T13:U13"/>
    <mergeCell ref="V13:X13"/>
    <mergeCell ref="AP24:AR24"/>
    <mergeCell ref="AS24:AU24"/>
    <mergeCell ref="AV24:AX24"/>
    <mergeCell ref="B25:C25"/>
    <mergeCell ref="D25:G25"/>
    <mergeCell ref="H25:J25"/>
    <mergeCell ref="K25:L25"/>
    <mergeCell ref="N25:O25"/>
    <mergeCell ref="AP25:AR25"/>
    <mergeCell ref="AS25:AU25"/>
    <mergeCell ref="AV25:AX25"/>
    <mergeCell ref="B26:C26"/>
    <mergeCell ref="D26:G26"/>
    <mergeCell ref="H26:J26"/>
    <mergeCell ref="K26:L26"/>
    <mergeCell ref="N26:O26"/>
    <mergeCell ref="P25:R25"/>
    <mergeCell ref="S25:U25"/>
    <mergeCell ref="V26:X26"/>
    <mergeCell ref="AB26:AC26"/>
    <mergeCell ref="AD26:AG26"/>
    <mergeCell ref="AH26:AJ26"/>
    <mergeCell ref="AK25:AL25"/>
    <mergeCell ref="AN25:AO25"/>
    <mergeCell ref="V25:X25"/>
    <mergeCell ref="AB25:AC25"/>
    <mergeCell ref="AD25:AG25"/>
    <mergeCell ref="AH25:AJ25"/>
    <mergeCell ref="AK26:AL26"/>
    <mergeCell ref="AN26:AO26"/>
    <mergeCell ref="AP26:AR26"/>
    <mergeCell ref="AS26:AU26"/>
    <mergeCell ref="AV26:AX26"/>
    <mergeCell ref="B27:C27"/>
    <mergeCell ref="D27:G27"/>
    <mergeCell ref="H27:J27"/>
    <mergeCell ref="K27:L27"/>
    <mergeCell ref="N27:O27"/>
    <mergeCell ref="P26:R26"/>
    <mergeCell ref="S26:U26"/>
    <mergeCell ref="AV27:AX27"/>
    <mergeCell ref="P6:S6"/>
    <mergeCell ref="Y6:AB6"/>
    <mergeCell ref="Y7:AB7"/>
    <mergeCell ref="P7:S7"/>
    <mergeCell ref="AG6:AJ6"/>
    <mergeCell ref="P27:R27"/>
    <mergeCell ref="S27:U27"/>
    <mergeCell ref="V27:X27"/>
    <mergeCell ref="AB27:AC27"/>
    <mergeCell ref="AK27:AL27"/>
    <mergeCell ref="AN27:AO27"/>
    <mergeCell ref="AP27:AR27"/>
    <mergeCell ref="AS27:AU27"/>
    <mergeCell ref="AD27:AG27"/>
    <mergeCell ref="AH27:AJ27"/>
    <mergeCell ref="T14:U14"/>
    <mergeCell ref="T15:U15"/>
    <mergeCell ref="T16:U16"/>
    <mergeCell ref="T17:U17"/>
    <mergeCell ref="V14:X14"/>
    <mergeCell ref="V15:X15"/>
    <mergeCell ref="V16:X16"/>
    <mergeCell ref="V17:X17"/>
    <mergeCell ref="AT15:AU15"/>
    <mergeCell ref="AV15:AX15"/>
    <mergeCell ref="AT16:AU16"/>
    <mergeCell ref="AV16:AX16"/>
    <mergeCell ref="AT17:AU17"/>
    <mergeCell ref="AV17:AX17"/>
  </mergeCells>
  <printOptions/>
  <pageMargins left="0.5465277777777777" right="0.17222222222222222" top="0.27291666666666664" bottom="0.11527777777777778" header="0.5118055555555555" footer="0.5118055555555555"/>
  <pageSetup fitToHeight="1" fitToWidth="1" horizontalDpi="300" verticalDpi="3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L33"/>
  <sheetViews>
    <sheetView tabSelected="1" zoomScalePageLayoutView="0" workbookViewId="0" topLeftCell="A1">
      <selection activeCell="L15" sqref="L15:T15"/>
    </sheetView>
  </sheetViews>
  <sheetFormatPr defaultColWidth="2.125" defaultRowHeight="27.75" customHeight="1"/>
  <cols>
    <col min="1" max="16384" width="2.125" style="1" customWidth="1"/>
  </cols>
  <sheetData>
    <row r="1" spans="3:57" s="5" customFormat="1" ht="27.75" customHeight="1">
      <c r="C1" s="124" t="s">
        <v>33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</row>
    <row r="2" spans="3:57" s="5" customFormat="1" ht="27.75" customHeight="1">
      <c r="C2" s="113"/>
      <c r="D2" s="113" t="s">
        <v>0</v>
      </c>
      <c r="E2" s="113"/>
      <c r="F2" s="113"/>
      <c r="G2" s="113"/>
      <c r="H2" s="113"/>
      <c r="I2" s="113"/>
      <c r="J2" s="113"/>
      <c r="K2" s="113" t="s">
        <v>34</v>
      </c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</row>
    <row r="3" spans="3:54" s="5" customFormat="1" ht="27.75" customHeight="1">
      <c r="C3" s="113"/>
      <c r="D3" s="113" t="s">
        <v>1</v>
      </c>
      <c r="E3" s="113"/>
      <c r="F3" s="113"/>
      <c r="G3" s="113"/>
      <c r="H3" s="113"/>
      <c r="I3" s="113"/>
      <c r="J3" s="113"/>
      <c r="K3" s="113" t="s">
        <v>54</v>
      </c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</row>
    <row r="4" spans="3:57" s="5" customFormat="1" ht="27.75" customHeight="1">
      <c r="C4" s="113"/>
      <c r="D4" s="113" t="s">
        <v>2</v>
      </c>
      <c r="E4" s="113"/>
      <c r="F4" s="113"/>
      <c r="G4" s="113"/>
      <c r="H4" s="113"/>
      <c r="I4" s="113"/>
      <c r="J4" s="113"/>
      <c r="K4" s="113" t="s">
        <v>132</v>
      </c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 t="s">
        <v>133</v>
      </c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 t="s">
        <v>134</v>
      </c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</row>
    <row r="5" spans="3:57" s="5" customFormat="1" ht="27.75" customHeight="1">
      <c r="C5" s="113"/>
      <c r="D5" s="113" t="s">
        <v>3</v>
      </c>
      <c r="E5" s="113"/>
      <c r="F5" s="113"/>
      <c r="G5" s="113"/>
      <c r="H5" s="113"/>
      <c r="I5" s="113"/>
      <c r="J5" s="113"/>
      <c r="K5" s="113" t="s">
        <v>65</v>
      </c>
      <c r="L5" s="113"/>
      <c r="M5" s="113"/>
      <c r="N5" s="547" t="s">
        <v>135</v>
      </c>
      <c r="O5" s="547"/>
      <c r="P5" s="547"/>
      <c r="Q5" s="547"/>
      <c r="R5" s="547"/>
      <c r="S5" s="547"/>
      <c r="T5" s="113"/>
      <c r="U5" s="113"/>
      <c r="V5" s="113"/>
      <c r="W5" s="113" t="s">
        <v>36</v>
      </c>
      <c r="X5" s="113"/>
      <c r="Y5" s="113"/>
      <c r="Z5" s="547" t="s">
        <v>135</v>
      </c>
      <c r="AA5" s="547"/>
      <c r="AB5" s="547"/>
      <c r="AC5" s="547"/>
      <c r="AD5" s="547"/>
      <c r="AE5" s="547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</row>
    <row r="6" spans="3:57" s="5" customFormat="1" ht="27.75" customHeight="1">
      <c r="C6" s="113"/>
      <c r="D6" s="113"/>
      <c r="E6" s="113"/>
      <c r="F6" s="113"/>
      <c r="G6" s="113"/>
      <c r="H6" s="113"/>
      <c r="I6" s="113"/>
      <c r="J6" s="113"/>
      <c r="K6" s="113" t="s">
        <v>35</v>
      </c>
      <c r="L6" s="113"/>
      <c r="M6" s="113"/>
      <c r="N6" s="547" t="s">
        <v>135</v>
      </c>
      <c r="O6" s="547"/>
      <c r="P6" s="547"/>
      <c r="Q6" s="547"/>
      <c r="R6" s="547"/>
      <c r="S6" s="547"/>
      <c r="T6" s="113"/>
      <c r="U6" s="113"/>
      <c r="V6" s="113"/>
      <c r="W6" s="113" t="s">
        <v>36</v>
      </c>
      <c r="X6" s="113"/>
      <c r="Y6" s="113"/>
      <c r="Z6" s="547" t="s">
        <v>135</v>
      </c>
      <c r="AA6" s="547"/>
      <c r="AB6" s="547"/>
      <c r="AC6" s="547"/>
      <c r="AD6" s="547"/>
      <c r="AE6" s="547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</row>
    <row r="7" spans="3:59" s="5" customFormat="1" ht="27.75" customHeight="1">
      <c r="C7" s="113"/>
      <c r="D7" s="113"/>
      <c r="E7" s="113"/>
      <c r="F7" s="113"/>
      <c r="G7" s="113"/>
      <c r="H7" s="113"/>
      <c r="I7" s="113"/>
      <c r="J7" s="113"/>
      <c r="K7" s="42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544"/>
      <c r="BB7" s="544"/>
      <c r="BC7" s="544"/>
      <c r="BD7" s="544"/>
      <c r="BE7" s="544"/>
      <c r="BF7" s="544"/>
      <c r="BG7" s="544"/>
    </row>
    <row r="8" spans="3:50" ht="27.75" customHeight="1" thickBot="1">
      <c r="C8" s="161" t="s">
        <v>37</v>
      </c>
      <c r="D8" s="20"/>
      <c r="E8" s="20"/>
      <c r="F8" s="1" t="s">
        <v>38</v>
      </c>
      <c r="I8" s="338" t="str">
        <f>N5</f>
        <v>荒神山B</v>
      </c>
      <c r="J8" s="338"/>
      <c r="K8" s="338"/>
      <c r="L8" s="338"/>
      <c r="M8" s="338"/>
      <c r="N8" s="338"/>
      <c r="O8" s="1" t="s">
        <v>10</v>
      </c>
      <c r="R8" s="338" t="str">
        <f>N6</f>
        <v>荒神山B</v>
      </c>
      <c r="S8" s="338"/>
      <c r="T8" s="338"/>
      <c r="U8" s="338"/>
      <c r="V8" s="338"/>
      <c r="W8" s="338"/>
      <c r="AD8" s="161" t="s">
        <v>37</v>
      </c>
      <c r="AE8" s="20"/>
      <c r="AF8" s="20"/>
      <c r="AG8" s="1" t="s">
        <v>38</v>
      </c>
      <c r="AJ8" s="338" t="str">
        <f>Z5</f>
        <v>荒神山B</v>
      </c>
      <c r="AK8" s="338"/>
      <c r="AL8" s="338"/>
      <c r="AM8" s="338"/>
      <c r="AN8" s="338"/>
      <c r="AO8" s="338"/>
      <c r="AP8" s="1" t="s">
        <v>10</v>
      </c>
      <c r="AS8" s="338" t="str">
        <f>Z6</f>
        <v>荒神山B</v>
      </c>
      <c r="AT8" s="338"/>
      <c r="AU8" s="338"/>
      <c r="AV8" s="338"/>
      <c r="AW8" s="338"/>
      <c r="AX8" s="338"/>
    </row>
    <row r="9" spans="3:55" ht="27.75" customHeight="1" thickBot="1">
      <c r="C9" s="457" t="s">
        <v>35</v>
      </c>
      <c r="D9" s="458"/>
      <c r="E9" s="458"/>
      <c r="F9" s="371" t="str">
        <f>C10</f>
        <v>野洲</v>
      </c>
      <c r="G9" s="371"/>
      <c r="H9" s="371"/>
      <c r="I9" s="371" t="str">
        <f>C11</f>
        <v>安土</v>
      </c>
      <c r="J9" s="371"/>
      <c r="K9" s="371"/>
      <c r="L9" s="371" t="str">
        <f>C12</f>
        <v>旭森</v>
      </c>
      <c r="M9" s="371"/>
      <c r="N9" s="371"/>
      <c r="O9" s="371" t="str">
        <f>C13</f>
        <v>五個荘</v>
      </c>
      <c r="P9" s="371"/>
      <c r="Q9" s="371"/>
      <c r="R9" s="371" t="s">
        <v>39</v>
      </c>
      <c r="S9" s="371"/>
      <c r="T9" s="371"/>
      <c r="U9" s="371" t="s">
        <v>11</v>
      </c>
      <c r="V9" s="371"/>
      <c r="W9" s="548"/>
      <c r="X9" s="161"/>
      <c r="Y9" s="161"/>
      <c r="Z9" s="161"/>
      <c r="AA9" s="161"/>
      <c r="AB9" s="161"/>
      <c r="AC9" s="161"/>
      <c r="AD9" s="457" t="s">
        <v>36</v>
      </c>
      <c r="AE9" s="458"/>
      <c r="AF9" s="458"/>
      <c r="AG9" s="371" t="str">
        <f>AD10</f>
        <v>桐原東</v>
      </c>
      <c r="AH9" s="371"/>
      <c r="AI9" s="371"/>
      <c r="AJ9" s="343" t="str">
        <f>AD11</f>
        <v>桐原</v>
      </c>
      <c r="AK9" s="345"/>
      <c r="AL9" s="344"/>
      <c r="AM9" s="371" t="str">
        <f>AD12</f>
        <v>金田</v>
      </c>
      <c r="AN9" s="371"/>
      <c r="AO9" s="371"/>
      <c r="AP9" s="371" t="str">
        <f>AD13</f>
        <v>金城</v>
      </c>
      <c r="AQ9" s="371"/>
      <c r="AR9" s="371"/>
      <c r="AS9" s="371" t="s">
        <v>39</v>
      </c>
      <c r="AT9" s="371"/>
      <c r="AU9" s="371"/>
      <c r="AV9" s="371" t="s">
        <v>11</v>
      </c>
      <c r="AW9" s="371"/>
      <c r="AX9" s="548"/>
      <c r="AY9" s="161"/>
      <c r="AZ9" s="161"/>
      <c r="BA9" s="161"/>
      <c r="BB9" s="161"/>
      <c r="BC9" s="161"/>
    </row>
    <row r="10" spans="3:55" ht="27.75" customHeight="1" thickTop="1">
      <c r="C10" s="549" t="s">
        <v>93</v>
      </c>
      <c r="D10" s="550"/>
      <c r="E10" s="550"/>
      <c r="F10" s="551"/>
      <c r="G10" s="551"/>
      <c r="H10" s="551"/>
      <c r="I10" s="79"/>
      <c r="J10" s="80" t="str">
        <f>IF(I10="","-",IF(I10&gt;K10,"○",IF(I10=K10,"△","●")))</f>
        <v>-</v>
      </c>
      <c r="K10" s="81"/>
      <c r="L10" s="79"/>
      <c r="M10" s="80" t="str">
        <f>IF(L10="","-",IF(L10&gt;N10,"○",IF(L10=N10,"△","●")))</f>
        <v>-</v>
      </c>
      <c r="N10" s="81"/>
      <c r="O10" s="79"/>
      <c r="P10" s="80" t="str">
        <f>IF(O10="","-",IF(O10&gt;Q10,"○",IF(O10=Q10,"△","●")))</f>
        <v>-</v>
      </c>
      <c r="Q10" s="81"/>
      <c r="R10" s="504">
        <f>COUNTIF(F10:Q10,"○")*3+COUNTIF(F10:Q10,"△")</f>
        <v>0</v>
      </c>
      <c r="S10" s="505"/>
      <c r="T10" s="552"/>
      <c r="U10" s="504"/>
      <c r="V10" s="505"/>
      <c r="W10" s="506"/>
      <c r="X10" s="161"/>
      <c r="Y10" s="161"/>
      <c r="Z10" s="161"/>
      <c r="AA10" s="161"/>
      <c r="AB10" s="161"/>
      <c r="AC10" s="161"/>
      <c r="AD10" s="549" t="s">
        <v>169</v>
      </c>
      <c r="AE10" s="550"/>
      <c r="AF10" s="550"/>
      <c r="AG10" s="551"/>
      <c r="AH10" s="551"/>
      <c r="AI10" s="551"/>
      <c r="AJ10" s="79"/>
      <c r="AK10" s="80" t="s">
        <v>80</v>
      </c>
      <c r="AL10" s="81"/>
      <c r="AM10" s="79"/>
      <c r="AN10" s="80" t="s">
        <v>80</v>
      </c>
      <c r="AO10" s="81"/>
      <c r="AP10" s="79"/>
      <c r="AQ10" s="80" t="s">
        <v>80</v>
      </c>
      <c r="AR10" s="81"/>
      <c r="AS10" s="504">
        <f>COUNTIF(AG10:AR10,"○")*3+COUNTIF(AG10:AR10,"△")</f>
        <v>0</v>
      </c>
      <c r="AT10" s="505"/>
      <c r="AU10" s="552"/>
      <c r="AV10" s="504"/>
      <c r="AW10" s="505"/>
      <c r="AX10" s="506"/>
      <c r="AY10" s="161"/>
      <c r="AZ10" s="161"/>
      <c r="BA10" s="161"/>
      <c r="BB10" s="161"/>
      <c r="BC10" s="161"/>
    </row>
    <row r="11" spans="3:55" ht="27.75" customHeight="1">
      <c r="C11" s="553" t="s">
        <v>89</v>
      </c>
      <c r="D11" s="554"/>
      <c r="E11" s="554"/>
      <c r="F11" s="83"/>
      <c r="G11" s="9" t="str">
        <f>IF(F11="","-",IF(F11&gt;H11,"○",IF(F11=H11,"△","●")))</f>
        <v>-</v>
      </c>
      <c r="H11" s="84"/>
      <c r="I11" s="555"/>
      <c r="J11" s="555"/>
      <c r="K11" s="555"/>
      <c r="L11" s="62"/>
      <c r="M11" s="74" t="str">
        <f>IF(L11="","-",IF(L11&gt;N11,"○",IF(L11=N11,"△","●")))</f>
        <v>-</v>
      </c>
      <c r="N11" s="59"/>
      <c r="O11" s="62"/>
      <c r="P11" s="74" t="str">
        <f>IF(O11="","-",IF(O11&gt;Q11,"○",IF(O11=Q11,"△","●")))</f>
        <v>-</v>
      </c>
      <c r="Q11" s="59"/>
      <c r="R11" s="428">
        <f>COUNTIF(F11:Q11,"○")*3+COUNTIF(F11:Q11,"△")</f>
        <v>0</v>
      </c>
      <c r="S11" s="429"/>
      <c r="T11" s="556"/>
      <c r="U11" s="428"/>
      <c r="V11" s="429"/>
      <c r="W11" s="430"/>
      <c r="X11" s="161"/>
      <c r="Y11" s="161"/>
      <c r="Z11" s="161"/>
      <c r="AA11" s="161"/>
      <c r="AB11" s="161"/>
      <c r="AC11" s="161" t="s">
        <v>82</v>
      </c>
      <c r="AD11" s="553" t="s">
        <v>122</v>
      </c>
      <c r="AE11" s="554"/>
      <c r="AF11" s="554"/>
      <c r="AG11" s="82"/>
      <c r="AH11" s="173" t="s">
        <v>80</v>
      </c>
      <c r="AI11" s="76"/>
      <c r="AJ11" s="557"/>
      <c r="AK11" s="558"/>
      <c r="AL11" s="559"/>
      <c r="AM11" s="62"/>
      <c r="AN11" s="74" t="s">
        <v>80</v>
      </c>
      <c r="AO11" s="59"/>
      <c r="AP11" s="62"/>
      <c r="AQ11" s="74" t="s">
        <v>80</v>
      </c>
      <c r="AR11" s="59"/>
      <c r="AS11" s="428">
        <f>COUNTIF(AG11:AR11,"○")*3+COUNTIF(AG11:AR11,"△")</f>
        <v>0</v>
      </c>
      <c r="AT11" s="429"/>
      <c r="AU11" s="556"/>
      <c r="AV11" s="428"/>
      <c r="AW11" s="429"/>
      <c r="AX11" s="430"/>
      <c r="AY11" s="545" t="s">
        <v>170</v>
      </c>
      <c r="AZ11" s="546"/>
      <c r="BA11" s="546"/>
      <c r="BB11" s="161"/>
      <c r="BC11" s="161"/>
    </row>
    <row r="12" spans="2:55" ht="27.75" customHeight="1">
      <c r="B12" s="1" t="s">
        <v>82</v>
      </c>
      <c r="C12" s="553" t="s">
        <v>95</v>
      </c>
      <c r="D12" s="554"/>
      <c r="E12" s="554"/>
      <c r="F12" s="83"/>
      <c r="G12" s="9" t="str">
        <f>IF(F12="","-",IF(F12&gt;H12,"○",IF(F12=H12,"△","●")))</f>
        <v>-</v>
      </c>
      <c r="H12" s="84"/>
      <c r="I12" s="83"/>
      <c r="J12" s="9" t="str">
        <f>IF(I12="","-",IF(I12&gt;K12,"○",IF(I12=K12,"△","●")))</f>
        <v>-</v>
      </c>
      <c r="K12" s="84"/>
      <c r="L12" s="555"/>
      <c r="M12" s="555"/>
      <c r="N12" s="555"/>
      <c r="O12" s="62"/>
      <c r="P12" s="74" t="str">
        <f>IF(O12="","-",IF(O12&gt;Q12,"○",IF(O12=Q12,"△","●")))</f>
        <v>-</v>
      </c>
      <c r="Q12" s="59"/>
      <c r="R12" s="428">
        <f>COUNTIF(F12:Q12,"○")*3+COUNTIF(F12:Q12,"△")</f>
        <v>0</v>
      </c>
      <c r="S12" s="429"/>
      <c r="T12" s="556"/>
      <c r="U12" s="428"/>
      <c r="V12" s="429"/>
      <c r="W12" s="430"/>
      <c r="X12" s="545" t="s">
        <v>171</v>
      </c>
      <c r="Y12" s="546"/>
      <c r="Z12" s="546"/>
      <c r="AA12" s="161"/>
      <c r="AB12" s="161"/>
      <c r="AC12" s="161"/>
      <c r="AD12" s="479" t="s">
        <v>53</v>
      </c>
      <c r="AE12" s="418"/>
      <c r="AF12" s="418"/>
      <c r="AG12" s="83"/>
      <c r="AH12" s="9" t="s">
        <v>80</v>
      </c>
      <c r="AI12" s="84"/>
      <c r="AJ12" s="83"/>
      <c r="AK12" s="9" t="s">
        <v>80</v>
      </c>
      <c r="AL12" s="84"/>
      <c r="AM12" s="557"/>
      <c r="AN12" s="558"/>
      <c r="AO12" s="559"/>
      <c r="AP12" s="62"/>
      <c r="AQ12" s="74" t="s">
        <v>80</v>
      </c>
      <c r="AR12" s="59"/>
      <c r="AS12" s="428">
        <f>COUNTIF(AG12:AR12,"○")*3+COUNTIF(AG12:AR12,"△")</f>
        <v>0</v>
      </c>
      <c r="AT12" s="429"/>
      <c r="AU12" s="556"/>
      <c r="AV12" s="428"/>
      <c r="AW12" s="429"/>
      <c r="AX12" s="430"/>
      <c r="AY12" s="161"/>
      <c r="AZ12" s="161"/>
      <c r="BA12" s="161"/>
      <c r="BB12" s="161"/>
      <c r="BC12" s="161"/>
    </row>
    <row r="13" spans="2:55" ht="27.75" customHeight="1" thickBot="1">
      <c r="B13" s="1" t="s">
        <v>82</v>
      </c>
      <c r="C13" s="560" t="s">
        <v>96</v>
      </c>
      <c r="D13" s="561"/>
      <c r="E13" s="561"/>
      <c r="F13" s="60"/>
      <c r="G13" s="75" t="str">
        <f>IF(F13="","-",IF(F13&gt;H13,"○",IF(F13=H13,"△","●")))</f>
        <v>-</v>
      </c>
      <c r="H13" s="61"/>
      <c r="I13" s="60"/>
      <c r="J13" s="75" t="str">
        <f>IF(I13="","-",IF(I13&gt;K13,"○",IF(I13=K13,"△","●")))</f>
        <v>-</v>
      </c>
      <c r="K13" s="61"/>
      <c r="L13" s="60"/>
      <c r="M13" s="75" t="str">
        <f>IF(L13="","-",IF(L13&gt;N13,"○",IF(L13=N13,"△","●")))</f>
        <v>-</v>
      </c>
      <c r="N13" s="61"/>
      <c r="O13" s="562"/>
      <c r="P13" s="562"/>
      <c r="Q13" s="562"/>
      <c r="R13" s="431">
        <f>COUNTIF(F13:Q13,"○")*3+COUNTIF(F13:Q13,"△")</f>
        <v>0</v>
      </c>
      <c r="S13" s="432"/>
      <c r="T13" s="563"/>
      <c r="U13" s="431"/>
      <c r="V13" s="432"/>
      <c r="W13" s="433"/>
      <c r="X13" s="545" t="s">
        <v>170</v>
      </c>
      <c r="Y13" s="546"/>
      <c r="Z13" s="546"/>
      <c r="AA13" s="161"/>
      <c r="AB13" s="161"/>
      <c r="AC13" s="161" t="s">
        <v>82</v>
      </c>
      <c r="AD13" s="560" t="s">
        <v>83</v>
      </c>
      <c r="AE13" s="561"/>
      <c r="AF13" s="561"/>
      <c r="AG13" s="60"/>
      <c r="AH13" s="75" t="s">
        <v>80</v>
      </c>
      <c r="AI13" s="61"/>
      <c r="AJ13" s="60"/>
      <c r="AK13" s="75" t="s">
        <v>80</v>
      </c>
      <c r="AL13" s="61"/>
      <c r="AM13" s="60"/>
      <c r="AN13" s="75" t="s">
        <v>80</v>
      </c>
      <c r="AO13" s="61"/>
      <c r="AP13" s="562"/>
      <c r="AQ13" s="562"/>
      <c r="AR13" s="562"/>
      <c r="AS13" s="431">
        <f>COUNTIF(AG13:AR13,"○")*3+COUNTIF(AG13:AR13,"△")</f>
        <v>0</v>
      </c>
      <c r="AT13" s="432"/>
      <c r="AU13" s="563"/>
      <c r="AV13" s="431"/>
      <c r="AW13" s="432"/>
      <c r="AX13" s="433"/>
      <c r="AY13" s="545" t="s">
        <v>171</v>
      </c>
      <c r="AZ13" s="546"/>
      <c r="BA13" s="546"/>
      <c r="BB13" s="161"/>
      <c r="BC13" s="161"/>
    </row>
    <row r="14" spans="3:55" ht="27.75" customHeight="1">
      <c r="C14" s="174" t="s">
        <v>174</v>
      </c>
      <c r="D14" s="175"/>
      <c r="E14" s="175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74" t="s">
        <v>174</v>
      </c>
      <c r="AE14" s="175"/>
      <c r="AF14" s="175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</row>
    <row r="15" spans="3:57" ht="27.75" customHeight="1" thickBot="1">
      <c r="C15" s="567" t="s">
        <v>172</v>
      </c>
      <c r="D15" s="567"/>
      <c r="E15" s="567"/>
      <c r="F15" s="567"/>
      <c r="G15" s="567"/>
      <c r="H15" s="567"/>
      <c r="I15" s="567"/>
      <c r="J15" s="567"/>
      <c r="K15" s="567"/>
      <c r="L15" s="567" t="s">
        <v>175</v>
      </c>
      <c r="M15" s="567"/>
      <c r="N15" s="567"/>
      <c r="O15" s="567"/>
      <c r="P15" s="567"/>
      <c r="Q15" s="567"/>
      <c r="R15" s="567"/>
      <c r="S15" s="567"/>
      <c r="T15" s="567"/>
      <c r="U15" s="161"/>
      <c r="V15" s="161"/>
      <c r="W15" s="161"/>
      <c r="X15" s="161"/>
      <c r="Y15" s="161"/>
      <c r="Z15" s="161"/>
      <c r="AA15" s="161"/>
      <c r="AB15" s="161"/>
      <c r="AC15" s="161"/>
      <c r="AD15" s="567" t="s">
        <v>176</v>
      </c>
      <c r="AE15" s="567"/>
      <c r="AF15" s="567"/>
      <c r="AG15" s="567"/>
      <c r="AH15" s="567"/>
      <c r="AI15" s="567"/>
      <c r="AJ15" s="567"/>
      <c r="AK15" s="567"/>
      <c r="AL15" s="567"/>
      <c r="AM15" s="567" t="s">
        <v>173</v>
      </c>
      <c r="AN15" s="567"/>
      <c r="AO15" s="567"/>
      <c r="AP15" s="567"/>
      <c r="AQ15" s="567"/>
      <c r="AR15" s="567"/>
      <c r="AS15" s="567"/>
      <c r="AT15" s="567"/>
      <c r="AU15" s="567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</row>
    <row r="16" spans="3:54" ht="27.75" customHeight="1" thickBot="1">
      <c r="C16" s="564" t="s">
        <v>17</v>
      </c>
      <c r="D16" s="388"/>
      <c r="E16" s="388"/>
      <c r="F16" s="388"/>
      <c r="G16" s="388"/>
      <c r="H16" s="388"/>
      <c r="I16" s="388"/>
      <c r="J16" s="420"/>
      <c r="K16" s="387" t="s">
        <v>18</v>
      </c>
      <c r="L16" s="388"/>
      <c r="M16" s="388"/>
      <c r="N16" s="388"/>
      <c r="O16" s="388"/>
      <c r="P16" s="388"/>
      <c r="Q16" s="388"/>
      <c r="R16" s="388"/>
      <c r="S16" s="420"/>
      <c r="T16" s="565" t="s">
        <v>56</v>
      </c>
      <c r="U16" s="565"/>
      <c r="V16" s="565"/>
      <c r="W16" s="565"/>
      <c r="X16" s="565" t="s">
        <v>57</v>
      </c>
      <c r="Y16" s="565"/>
      <c r="Z16" s="565"/>
      <c r="AA16" s="566"/>
      <c r="AB16" s="161"/>
      <c r="AC16" s="161"/>
      <c r="AD16" s="564" t="s">
        <v>60</v>
      </c>
      <c r="AE16" s="388"/>
      <c r="AF16" s="388"/>
      <c r="AG16" s="388"/>
      <c r="AH16" s="388"/>
      <c r="AI16" s="388"/>
      <c r="AJ16" s="388"/>
      <c r="AK16" s="420"/>
      <c r="AL16" s="387" t="s">
        <v>18</v>
      </c>
      <c r="AM16" s="388"/>
      <c r="AN16" s="388"/>
      <c r="AO16" s="388"/>
      <c r="AP16" s="388"/>
      <c r="AQ16" s="388"/>
      <c r="AR16" s="388"/>
      <c r="AS16" s="388"/>
      <c r="AT16" s="420"/>
      <c r="AU16" s="565" t="s">
        <v>56</v>
      </c>
      <c r="AV16" s="565"/>
      <c r="AW16" s="565"/>
      <c r="AX16" s="565"/>
      <c r="AY16" s="565" t="s">
        <v>57</v>
      </c>
      <c r="AZ16" s="565"/>
      <c r="BA16" s="565"/>
      <c r="BB16" s="566"/>
    </row>
    <row r="17" spans="3:54" ht="27.75" customHeight="1" thickTop="1">
      <c r="C17" s="568">
        <v>1</v>
      </c>
      <c r="D17" s="569"/>
      <c r="E17" s="570">
        <v>0.375</v>
      </c>
      <c r="F17" s="570"/>
      <c r="G17" s="570"/>
      <c r="H17" s="570"/>
      <c r="I17" s="571" t="s">
        <v>78</v>
      </c>
      <c r="J17" s="572"/>
      <c r="K17" s="573" t="str">
        <f>C10</f>
        <v>野洲</v>
      </c>
      <c r="L17" s="574"/>
      <c r="M17" s="574"/>
      <c r="N17" s="574"/>
      <c r="O17" s="176" t="s">
        <v>20</v>
      </c>
      <c r="P17" s="575" t="str">
        <f>C11</f>
        <v>安土</v>
      </c>
      <c r="Q17" s="575"/>
      <c r="R17" s="575"/>
      <c r="S17" s="575"/>
      <c r="T17" s="576" t="str">
        <f>AD11</f>
        <v>桐原</v>
      </c>
      <c r="U17" s="576"/>
      <c r="V17" s="576"/>
      <c r="W17" s="576"/>
      <c r="X17" s="576" t="str">
        <f>AD10</f>
        <v>桐原東</v>
      </c>
      <c r="Y17" s="576"/>
      <c r="Z17" s="576"/>
      <c r="AA17" s="577"/>
      <c r="AB17" s="161"/>
      <c r="AC17" s="161"/>
      <c r="AD17" s="578" t="s">
        <v>61</v>
      </c>
      <c r="AE17" s="579"/>
      <c r="AF17" s="580">
        <v>0.3958333333333333</v>
      </c>
      <c r="AG17" s="581"/>
      <c r="AH17" s="581"/>
      <c r="AI17" s="582"/>
      <c r="AJ17" s="580" t="s">
        <v>65</v>
      </c>
      <c r="AK17" s="582"/>
      <c r="AL17" s="504" t="str">
        <f>C12</f>
        <v>旭森</v>
      </c>
      <c r="AM17" s="505"/>
      <c r="AN17" s="505"/>
      <c r="AO17" s="505"/>
      <c r="AP17" s="51" t="s">
        <v>20</v>
      </c>
      <c r="AQ17" s="505" t="str">
        <f>C10</f>
        <v>野洲</v>
      </c>
      <c r="AR17" s="505"/>
      <c r="AS17" s="505"/>
      <c r="AT17" s="552"/>
      <c r="AU17" s="583" t="str">
        <f>AD12</f>
        <v>金田</v>
      </c>
      <c r="AV17" s="583"/>
      <c r="AW17" s="583"/>
      <c r="AX17" s="583"/>
      <c r="AY17" s="583" t="str">
        <f>AD11</f>
        <v>桐原</v>
      </c>
      <c r="AZ17" s="583"/>
      <c r="BA17" s="583"/>
      <c r="BB17" s="584"/>
    </row>
    <row r="18" spans="3:54" ht="27.75" customHeight="1">
      <c r="C18" s="585" t="s">
        <v>68</v>
      </c>
      <c r="D18" s="586"/>
      <c r="E18" s="587">
        <v>0.40972222222222227</v>
      </c>
      <c r="F18" s="587"/>
      <c r="G18" s="587"/>
      <c r="H18" s="587"/>
      <c r="I18" s="588" t="s">
        <v>79</v>
      </c>
      <c r="J18" s="589"/>
      <c r="K18" s="590" t="str">
        <f>AD10</f>
        <v>桐原東</v>
      </c>
      <c r="L18" s="591"/>
      <c r="M18" s="591"/>
      <c r="N18" s="591"/>
      <c r="O18" s="78" t="s">
        <v>20</v>
      </c>
      <c r="P18" s="591" t="str">
        <f>AD11</f>
        <v>桐原</v>
      </c>
      <c r="Q18" s="591"/>
      <c r="R18" s="591"/>
      <c r="S18" s="592"/>
      <c r="T18" s="604" t="str">
        <f>C10</f>
        <v>野洲</v>
      </c>
      <c r="U18" s="576"/>
      <c r="V18" s="576"/>
      <c r="W18" s="576"/>
      <c r="X18" s="576" t="str">
        <f>C11</f>
        <v>安土</v>
      </c>
      <c r="Y18" s="576"/>
      <c r="Z18" s="576"/>
      <c r="AA18" s="577"/>
      <c r="AB18" s="161"/>
      <c r="AC18" s="161"/>
      <c r="AD18" s="593" t="s">
        <v>62</v>
      </c>
      <c r="AE18" s="556"/>
      <c r="AF18" s="594">
        <v>0.4305555555555556</v>
      </c>
      <c r="AG18" s="595"/>
      <c r="AH18" s="595"/>
      <c r="AI18" s="596"/>
      <c r="AJ18" s="597" t="s">
        <v>66</v>
      </c>
      <c r="AK18" s="598"/>
      <c r="AL18" s="428" t="str">
        <f>AD13</f>
        <v>金城</v>
      </c>
      <c r="AM18" s="429"/>
      <c r="AN18" s="429"/>
      <c r="AO18" s="429"/>
      <c r="AP18" s="51" t="s">
        <v>20</v>
      </c>
      <c r="AQ18" s="429" t="str">
        <f>AD10</f>
        <v>桐原東</v>
      </c>
      <c r="AR18" s="429"/>
      <c r="AS18" s="429"/>
      <c r="AT18" s="556"/>
      <c r="AU18" s="576" t="str">
        <f>C12</f>
        <v>旭森</v>
      </c>
      <c r="AV18" s="576"/>
      <c r="AW18" s="576"/>
      <c r="AX18" s="576"/>
      <c r="AY18" s="576" t="str">
        <f>C10</f>
        <v>野洲</v>
      </c>
      <c r="AZ18" s="576"/>
      <c r="BA18" s="576"/>
      <c r="BB18" s="577"/>
    </row>
    <row r="19" spans="3:54" ht="27.75" customHeight="1">
      <c r="C19" s="585">
        <v>2</v>
      </c>
      <c r="D19" s="586"/>
      <c r="E19" s="587">
        <v>0.4444444444444444</v>
      </c>
      <c r="F19" s="587"/>
      <c r="G19" s="587"/>
      <c r="H19" s="587"/>
      <c r="I19" s="588" t="s">
        <v>78</v>
      </c>
      <c r="J19" s="589"/>
      <c r="K19" s="590" t="str">
        <f>C12</f>
        <v>旭森</v>
      </c>
      <c r="L19" s="591"/>
      <c r="M19" s="591"/>
      <c r="N19" s="591"/>
      <c r="O19" s="176" t="s">
        <v>20</v>
      </c>
      <c r="P19" s="546" t="str">
        <f>C13</f>
        <v>五個荘</v>
      </c>
      <c r="Q19" s="546"/>
      <c r="R19" s="546"/>
      <c r="S19" s="599"/>
      <c r="T19" s="600" t="str">
        <f>AD12</f>
        <v>金田</v>
      </c>
      <c r="U19" s="601"/>
      <c r="V19" s="601"/>
      <c r="W19" s="601"/>
      <c r="X19" s="602" t="str">
        <f>AD11</f>
        <v>桐原</v>
      </c>
      <c r="Y19" s="602"/>
      <c r="Z19" s="602"/>
      <c r="AA19" s="603"/>
      <c r="AB19" s="161"/>
      <c r="AC19" s="161"/>
      <c r="AD19" s="593" t="s">
        <v>63</v>
      </c>
      <c r="AE19" s="556"/>
      <c r="AF19" s="594">
        <v>0.46527777777777773</v>
      </c>
      <c r="AG19" s="595"/>
      <c r="AH19" s="595"/>
      <c r="AI19" s="596"/>
      <c r="AJ19" s="597" t="s">
        <v>65</v>
      </c>
      <c r="AK19" s="598"/>
      <c r="AL19" s="428" t="str">
        <f>C13</f>
        <v>五個荘</v>
      </c>
      <c r="AM19" s="429"/>
      <c r="AN19" s="429"/>
      <c r="AO19" s="429"/>
      <c r="AP19" s="21" t="s">
        <v>20</v>
      </c>
      <c r="AQ19" s="429" t="str">
        <f>C11</f>
        <v>安土</v>
      </c>
      <c r="AR19" s="429"/>
      <c r="AS19" s="429"/>
      <c r="AT19" s="556"/>
      <c r="AU19" s="601" t="str">
        <f>AD13</f>
        <v>金城</v>
      </c>
      <c r="AV19" s="601"/>
      <c r="AW19" s="601"/>
      <c r="AX19" s="601"/>
      <c r="AY19" s="601" t="str">
        <f>AD10</f>
        <v>桐原東</v>
      </c>
      <c r="AZ19" s="601"/>
      <c r="BA19" s="601"/>
      <c r="BB19" s="605"/>
    </row>
    <row r="20" spans="3:54" ht="27.75" customHeight="1" thickBot="1">
      <c r="C20" s="585" t="s">
        <v>69</v>
      </c>
      <c r="D20" s="586"/>
      <c r="E20" s="587">
        <v>0.4791666666666667</v>
      </c>
      <c r="F20" s="587"/>
      <c r="G20" s="587"/>
      <c r="H20" s="587"/>
      <c r="I20" s="588" t="s">
        <v>79</v>
      </c>
      <c r="J20" s="589"/>
      <c r="K20" s="590" t="str">
        <f>AD13</f>
        <v>金城</v>
      </c>
      <c r="L20" s="591"/>
      <c r="M20" s="591"/>
      <c r="N20" s="591"/>
      <c r="O20" s="78" t="s">
        <v>20</v>
      </c>
      <c r="P20" s="591" t="str">
        <f>AD12</f>
        <v>金田</v>
      </c>
      <c r="Q20" s="591"/>
      <c r="R20" s="591"/>
      <c r="S20" s="592"/>
      <c r="T20" s="600" t="str">
        <f>C12</f>
        <v>旭森</v>
      </c>
      <c r="U20" s="601"/>
      <c r="V20" s="601"/>
      <c r="W20" s="601"/>
      <c r="X20" s="601" t="str">
        <f>C13</f>
        <v>五個荘</v>
      </c>
      <c r="Y20" s="601"/>
      <c r="Z20" s="601"/>
      <c r="AA20" s="605"/>
      <c r="AB20" s="161"/>
      <c r="AC20" s="161"/>
      <c r="AD20" s="608" t="s">
        <v>64</v>
      </c>
      <c r="AE20" s="563"/>
      <c r="AF20" s="609">
        <v>0.5</v>
      </c>
      <c r="AG20" s="610"/>
      <c r="AH20" s="610"/>
      <c r="AI20" s="611"/>
      <c r="AJ20" s="615" t="s">
        <v>66</v>
      </c>
      <c r="AK20" s="616"/>
      <c r="AL20" s="431" t="str">
        <f>AD12</f>
        <v>金田</v>
      </c>
      <c r="AM20" s="432"/>
      <c r="AN20" s="432"/>
      <c r="AO20" s="432"/>
      <c r="AP20" s="52" t="s">
        <v>20</v>
      </c>
      <c r="AQ20" s="432" t="str">
        <f>AD11</f>
        <v>桐原</v>
      </c>
      <c r="AR20" s="432"/>
      <c r="AS20" s="432"/>
      <c r="AT20" s="563"/>
      <c r="AU20" s="606" t="str">
        <f>C13</f>
        <v>五個荘</v>
      </c>
      <c r="AV20" s="606"/>
      <c r="AW20" s="606"/>
      <c r="AX20" s="606"/>
      <c r="AY20" s="606" t="str">
        <f>C11</f>
        <v>安土</v>
      </c>
      <c r="AZ20" s="606"/>
      <c r="BA20" s="606"/>
      <c r="BB20" s="607"/>
    </row>
    <row r="21" spans="3:57" ht="27.75" customHeight="1">
      <c r="C21" s="585">
        <v>3</v>
      </c>
      <c r="D21" s="586"/>
      <c r="E21" s="587">
        <v>0.513888888888889</v>
      </c>
      <c r="F21" s="587"/>
      <c r="G21" s="587"/>
      <c r="H21" s="587"/>
      <c r="I21" s="588" t="s">
        <v>78</v>
      </c>
      <c r="J21" s="589"/>
      <c r="K21" s="590" t="str">
        <f>C11</f>
        <v>安土</v>
      </c>
      <c r="L21" s="591"/>
      <c r="M21" s="591"/>
      <c r="N21" s="591"/>
      <c r="O21" s="78" t="s">
        <v>20</v>
      </c>
      <c r="P21" s="591" t="str">
        <f>C12</f>
        <v>旭森</v>
      </c>
      <c r="Q21" s="591"/>
      <c r="R21" s="591"/>
      <c r="S21" s="592"/>
      <c r="T21" s="613" t="str">
        <f>AD13</f>
        <v>金城</v>
      </c>
      <c r="U21" s="613"/>
      <c r="V21" s="613"/>
      <c r="W21" s="614"/>
      <c r="X21" s="617" t="str">
        <f>AD12</f>
        <v>金田</v>
      </c>
      <c r="Y21" s="613"/>
      <c r="Z21" s="613"/>
      <c r="AA21" s="618"/>
      <c r="AB21" s="161"/>
      <c r="AC21" s="161"/>
      <c r="AD21" s="161"/>
      <c r="BC21" s="161"/>
      <c r="BD21" s="161"/>
      <c r="BE21" s="161"/>
    </row>
    <row r="22" spans="3:57" ht="27.75" customHeight="1">
      <c r="C22" s="585" t="s">
        <v>70</v>
      </c>
      <c r="D22" s="586"/>
      <c r="E22" s="587">
        <v>0.548611111111111</v>
      </c>
      <c r="F22" s="587"/>
      <c r="G22" s="587"/>
      <c r="H22" s="587"/>
      <c r="I22" s="588" t="s">
        <v>79</v>
      </c>
      <c r="J22" s="589"/>
      <c r="K22" s="590" t="str">
        <f>AD11</f>
        <v>桐原</v>
      </c>
      <c r="L22" s="591"/>
      <c r="M22" s="591"/>
      <c r="N22" s="591"/>
      <c r="O22" s="176" t="s">
        <v>20</v>
      </c>
      <c r="P22" s="546" t="str">
        <f>AD13</f>
        <v>金城</v>
      </c>
      <c r="Q22" s="546"/>
      <c r="R22" s="546"/>
      <c r="S22" s="599"/>
      <c r="T22" s="612" t="str">
        <f>C11</f>
        <v>安土</v>
      </c>
      <c r="U22" s="612"/>
      <c r="V22" s="612"/>
      <c r="W22" s="612"/>
      <c r="X22" s="612" t="str">
        <f>C12</f>
        <v>旭森</v>
      </c>
      <c r="Y22" s="612"/>
      <c r="Z22" s="612"/>
      <c r="AA22" s="619"/>
      <c r="AB22" s="161"/>
      <c r="AC22" s="161"/>
      <c r="AD22" s="161"/>
      <c r="AE22" s="173"/>
      <c r="AF22" s="173"/>
      <c r="AG22" s="177"/>
      <c r="AH22" s="177"/>
      <c r="AI22" s="177"/>
      <c r="AJ22" s="177"/>
      <c r="AK22" s="173"/>
      <c r="AL22" s="173"/>
      <c r="AM22" s="173"/>
      <c r="AN22" s="173"/>
      <c r="AO22" s="173"/>
      <c r="AP22" s="176"/>
      <c r="AQ22" s="173"/>
      <c r="AR22" s="173"/>
      <c r="AS22" s="173"/>
      <c r="AT22" s="173"/>
      <c r="AU22" s="178"/>
      <c r="AV22" s="178"/>
      <c r="AW22" s="178"/>
      <c r="AX22" s="178"/>
      <c r="AY22" s="178"/>
      <c r="AZ22" s="178"/>
      <c r="BA22" s="178"/>
      <c r="BB22" s="178"/>
      <c r="BC22" s="161"/>
      <c r="BD22" s="161"/>
      <c r="BE22" s="161"/>
    </row>
    <row r="23" spans="3:57" ht="27.75" customHeight="1">
      <c r="C23" s="585">
        <v>4</v>
      </c>
      <c r="D23" s="586"/>
      <c r="E23" s="587">
        <v>0.5833333333333334</v>
      </c>
      <c r="F23" s="587"/>
      <c r="G23" s="587"/>
      <c r="H23" s="587"/>
      <c r="I23" s="588" t="s">
        <v>78</v>
      </c>
      <c r="J23" s="589"/>
      <c r="K23" s="590" t="str">
        <f>C13</f>
        <v>五個荘</v>
      </c>
      <c r="L23" s="591"/>
      <c r="M23" s="591"/>
      <c r="N23" s="591"/>
      <c r="O23" s="78" t="s">
        <v>20</v>
      </c>
      <c r="P23" s="591" t="str">
        <f>C10</f>
        <v>野洲</v>
      </c>
      <c r="Q23" s="591"/>
      <c r="R23" s="591"/>
      <c r="S23" s="592"/>
      <c r="T23" s="612" t="str">
        <f>AD10</f>
        <v>桐原東</v>
      </c>
      <c r="U23" s="612"/>
      <c r="V23" s="612"/>
      <c r="W23" s="612"/>
      <c r="X23" s="612" t="str">
        <f>AD13</f>
        <v>金城</v>
      </c>
      <c r="Y23" s="612"/>
      <c r="Z23" s="612"/>
      <c r="AA23" s="619"/>
      <c r="AB23" s="161"/>
      <c r="AC23" s="161"/>
      <c r="AD23" s="161"/>
      <c r="AE23" s="173"/>
      <c r="AF23" s="173"/>
      <c r="AG23" s="177"/>
      <c r="AH23" s="177"/>
      <c r="AI23" s="177"/>
      <c r="AJ23" s="177"/>
      <c r="AK23" s="173"/>
      <c r="AL23" s="173"/>
      <c r="AM23" s="173"/>
      <c r="AN23" s="173"/>
      <c r="AO23" s="173"/>
      <c r="AP23" s="176"/>
      <c r="AQ23" s="173"/>
      <c r="AR23" s="173"/>
      <c r="AS23" s="173"/>
      <c r="AT23" s="173"/>
      <c r="AU23" s="178"/>
      <c r="AV23" s="178"/>
      <c r="AW23" s="178"/>
      <c r="AX23" s="178"/>
      <c r="AY23" s="178"/>
      <c r="AZ23" s="178"/>
      <c r="BA23" s="178"/>
      <c r="BB23" s="178"/>
      <c r="BC23" s="161"/>
      <c r="BD23" s="161"/>
      <c r="BE23" s="161"/>
    </row>
    <row r="24" spans="3:57" ht="27.75" customHeight="1" thickBot="1">
      <c r="C24" s="622" t="s">
        <v>71</v>
      </c>
      <c r="D24" s="623"/>
      <c r="E24" s="624">
        <v>0.6180555555555556</v>
      </c>
      <c r="F24" s="624"/>
      <c r="G24" s="624"/>
      <c r="H24" s="624"/>
      <c r="I24" s="625" t="s">
        <v>79</v>
      </c>
      <c r="J24" s="626"/>
      <c r="K24" s="627" t="str">
        <f>AD12</f>
        <v>金田</v>
      </c>
      <c r="L24" s="628"/>
      <c r="M24" s="628"/>
      <c r="N24" s="628"/>
      <c r="O24" s="77" t="s">
        <v>20</v>
      </c>
      <c r="P24" s="567" t="str">
        <f>AD10</f>
        <v>桐原東</v>
      </c>
      <c r="Q24" s="567"/>
      <c r="R24" s="567"/>
      <c r="S24" s="629"/>
      <c r="T24" s="620" t="str">
        <f>C13</f>
        <v>五個荘</v>
      </c>
      <c r="U24" s="620"/>
      <c r="V24" s="620"/>
      <c r="W24" s="620"/>
      <c r="X24" s="620" t="str">
        <f>C10</f>
        <v>野洲</v>
      </c>
      <c r="Y24" s="620"/>
      <c r="Z24" s="620"/>
      <c r="AA24" s="621"/>
      <c r="AB24" s="161"/>
      <c r="AC24" s="161"/>
      <c r="AD24" s="161"/>
      <c r="AE24" s="173"/>
      <c r="AF24" s="173"/>
      <c r="AG24" s="177"/>
      <c r="AH24" s="177"/>
      <c r="AI24" s="177"/>
      <c r="AJ24" s="177"/>
      <c r="AK24" s="173"/>
      <c r="AL24" s="173"/>
      <c r="AM24" s="173"/>
      <c r="AN24" s="173"/>
      <c r="AO24" s="173"/>
      <c r="AP24" s="176"/>
      <c r="AQ24" s="173"/>
      <c r="AR24" s="173"/>
      <c r="AS24" s="173"/>
      <c r="AT24" s="173"/>
      <c r="AU24" s="178"/>
      <c r="AV24" s="178"/>
      <c r="AW24" s="178"/>
      <c r="AX24" s="178"/>
      <c r="AY24" s="178"/>
      <c r="AZ24" s="178"/>
      <c r="BA24" s="178"/>
      <c r="BB24" s="178"/>
      <c r="BC24" s="161"/>
      <c r="BD24" s="161"/>
      <c r="BE24" s="161"/>
    </row>
    <row r="25" spans="3:56" ht="27.75" customHeight="1">
      <c r="C25" s="173"/>
      <c r="D25" s="173"/>
      <c r="E25" s="177"/>
      <c r="F25" s="177"/>
      <c r="G25" s="177"/>
      <c r="H25" s="177"/>
      <c r="I25" s="173"/>
      <c r="J25" s="173"/>
      <c r="K25" s="173"/>
      <c r="L25" s="173"/>
      <c r="M25" s="173"/>
      <c r="N25" s="176"/>
      <c r="O25" s="173"/>
      <c r="P25" s="173"/>
      <c r="Q25" s="173"/>
      <c r="R25" s="173"/>
      <c r="S25" s="178"/>
      <c r="T25" s="178"/>
      <c r="U25" s="178"/>
      <c r="V25" s="178"/>
      <c r="W25" s="178"/>
      <c r="X25" s="178"/>
      <c r="Y25" s="178"/>
      <c r="Z25" s="178"/>
      <c r="AA25" s="161"/>
      <c r="AB25" s="161"/>
      <c r="AC25" s="161"/>
      <c r="AD25" s="173"/>
      <c r="AE25" s="173"/>
      <c r="AF25" s="177"/>
      <c r="AG25" s="177"/>
      <c r="AH25" s="177"/>
      <c r="AI25" s="177"/>
      <c r="AJ25" s="173"/>
      <c r="AK25" s="173"/>
      <c r="AL25" s="173"/>
      <c r="AM25" s="173"/>
      <c r="AN25" s="173"/>
      <c r="AO25" s="176"/>
      <c r="AP25" s="173"/>
      <c r="AQ25" s="173"/>
      <c r="AR25" s="173"/>
      <c r="AS25" s="173"/>
      <c r="AT25" s="178"/>
      <c r="AU25" s="178"/>
      <c r="AV25" s="178"/>
      <c r="AW25" s="178"/>
      <c r="AX25" s="178"/>
      <c r="AY25" s="178"/>
      <c r="AZ25" s="178"/>
      <c r="BA25" s="178"/>
      <c r="BB25" s="161"/>
      <c r="BC25" s="161"/>
      <c r="BD25" s="161"/>
    </row>
    <row r="26" spans="3:56" ht="27.75" customHeight="1">
      <c r="C26" s="161"/>
      <c r="D26" s="161"/>
      <c r="E26" s="161"/>
      <c r="F26" s="161"/>
      <c r="G26" s="161"/>
      <c r="H26" s="161"/>
      <c r="I26" s="161"/>
      <c r="J26" s="161"/>
      <c r="K26" s="161"/>
      <c r="L26" s="124" t="s">
        <v>67</v>
      </c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1"/>
      <c r="BB26" s="161"/>
      <c r="BC26" s="161"/>
      <c r="BD26" s="161"/>
    </row>
    <row r="27" spans="3:56" ht="27.75" customHeight="1"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</row>
    <row r="28" spans="3:62" ht="27.75" customHeight="1">
      <c r="C28" s="161"/>
      <c r="D28" s="161"/>
      <c r="E28" s="179"/>
      <c r="F28" s="179"/>
      <c r="G28" s="179"/>
      <c r="H28" s="179"/>
      <c r="I28" s="161"/>
      <c r="J28" s="161"/>
      <c r="K28" s="161"/>
      <c r="L28" s="161"/>
      <c r="M28" s="161"/>
      <c r="N28" s="176"/>
      <c r="AO28" s="179"/>
      <c r="AP28" s="179"/>
      <c r="AQ28" s="179"/>
      <c r="AR28" s="179"/>
      <c r="AS28" s="161"/>
      <c r="AT28" s="161"/>
      <c r="AU28" s="161"/>
      <c r="AV28" s="161"/>
      <c r="AW28" s="161"/>
      <c r="AX28" s="176"/>
      <c r="AY28" s="161"/>
      <c r="AZ28" s="161"/>
      <c r="BA28" s="161"/>
      <c r="BB28" s="161"/>
      <c r="BC28" s="180"/>
      <c r="BD28" s="180"/>
      <c r="BE28" s="180"/>
      <c r="BF28" s="180"/>
      <c r="BG28" s="180"/>
      <c r="BH28" s="180"/>
      <c r="BI28" s="180"/>
      <c r="BJ28" s="180"/>
    </row>
    <row r="29" spans="3:62" ht="27.75" customHeight="1">
      <c r="C29" s="161"/>
      <c r="D29" s="161"/>
      <c r="E29" s="179"/>
      <c r="F29" s="179"/>
      <c r="G29" s="179"/>
      <c r="H29" s="179"/>
      <c r="I29" s="161"/>
      <c r="J29" s="161"/>
      <c r="K29" s="161"/>
      <c r="L29" s="161"/>
      <c r="M29" s="161"/>
      <c r="N29" s="176"/>
      <c r="AO29" s="179"/>
      <c r="AP29" s="179"/>
      <c r="AQ29" s="179"/>
      <c r="AR29" s="179"/>
      <c r="AS29" s="161"/>
      <c r="AT29" s="161"/>
      <c r="AU29" s="161"/>
      <c r="AV29" s="161"/>
      <c r="AW29" s="161"/>
      <c r="AX29" s="176"/>
      <c r="AY29" s="161"/>
      <c r="AZ29" s="161"/>
      <c r="BA29" s="161"/>
      <c r="BB29" s="161"/>
      <c r="BC29" s="180"/>
      <c r="BD29" s="180"/>
      <c r="BE29" s="180"/>
      <c r="BF29" s="180"/>
      <c r="BG29" s="180"/>
      <c r="BH29" s="180"/>
      <c r="BI29" s="180"/>
      <c r="BJ29" s="180"/>
    </row>
    <row r="30" spans="3:62" ht="27.75" customHeight="1"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AO30" s="179"/>
      <c r="AP30" s="179"/>
      <c r="AQ30" s="179"/>
      <c r="AR30" s="179"/>
      <c r="AS30" s="161"/>
      <c r="AT30" s="161"/>
      <c r="AU30" s="161"/>
      <c r="AV30" s="161"/>
      <c r="AW30" s="161"/>
      <c r="AX30" s="176"/>
      <c r="AY30" s="161"/>
      <c r="AZ30" s="161"/>
      <c r="BA30" s="161"/>
      <c r="BB30" s="161"/>
      <c r="BC30" s="180"/>
      <c r="BD30" s="180"/>
      <c r="BE30" s="180"/>
      <c r="BF30" s="180"/>
      <c r="BG30" s="180"/>
      <c r="BH30" s="180"/>
      <c r="BI30" s="180"/>
      <c r="BJ30" s="180"/>
    </row>
    <row r="31" spans="3:62" ht="27.75" customHeight="1"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AO31" s="179"/>
      <c r="AP31" s="179"/>
      <c r="AQ31" s="179"/>
      <c r="AR31" s="179"/>
      <c r="AS31" s="161"/>
      <c r="AT31" s="161"/>
      <c r="AU31" s="161"/>
      <c r="AV31" s="161"/>
      <c r="AW31" s="161"/>
      <c r="AX31" s="176"/>
      <c r="AY31" s="161"/>
      <c r="AZ31" s="161"/>
      <c r="BA31" s="161"/>
      <c r="BB31" s="161"/>
      <c r="BC31" s="180"/>
      <c r="BD31" s="180"/>
      <c r="BE31" s="180"/>
      <c r="BF31" s="180"/>
      <c r="BG31" s="180"/>
      <c r="BH31" s="180"/>
      <c r="BI31" s="180"/>
      <c r="BJ31" s="180"/>
    </row>
    <row r="32" spans="3:57" ht="27.75" customHeight="1"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</row>
    <row r="33" spans="3:64" ht="27.75" customHeight="1"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61"/>
      <c r="BL33" s="161"/>
    </row>
  </sheetData>
  <sheetProtection selectLockedCells="1" selectUnlockedCells="1"/>
  <mergeCells count="155">
    <mergeCell ref="X24:AA24"/>
    <mergeCell ref="C24:D24"/>
    <mergeCell ref="E24:H24"/>
    <mergeCell ref="I24:J24"/>
    <mergeCell ref="K24:N24"/>
    <mergeCell ref="P24:S24"/>
    <mergeCell ref="T24:W24"/>
    <mergeCell ref="X23:AA23"/>
    <mergeCell ref="C22:D22"/>
    <mergeCell ref="E22:H22"/>
    <mergeCell ref="L15:T15"/>
    <mergeCell ref="AD15:AL15"/>
    <mergeCell ref="AM15:AU15"/>
    <mergeCell ref="C23:D23"/>
    <mergeCell ref="E23:H23"/>
    <mergeCell ref="I23:J23"/>
    <mergeCell ref="K23:N23"/>
    <mergeCell ref="P23:S23"/>
    <mergeCell ref="T23:W23"/>
    <mergeCell ref="T22:W22"/>
    <mergeCell ref="AU20:AX20"/>
    <mergeCell ref="T21:W21"/>
    <mergeCell ref="AJ20:AK20"/>
    <mergeCell ref="AL20:AO20"/>
    <mergeCell ref="AQ20:AT20"/>
    <mergeCell ref="X21:AA21"/>
    <mergeCell ref="X22:AA22"/>
    <mergeCell ref="C21:D21"/>
    <mergeCell ref="E21:H21"/>
    <mergeCell ref="I21:J21"/>
    <mergeCell ref="K21:N21"/>
    <mergeCell ref="P21:S21"/>
    <mergeCell ref="I22:J22"/>
    <mergeCell ref="K22:N22"/>
    <mergeCell ref="P22:S22"/>
    <mergeCell ref="T20:W20"/>
    <mergeCell ref="AY20:BB20"/>
    <mergeCell ref="AD19:AE19"/>
    <mergeCell ref="AF19:AI19"/>
    <mergeCell ref="X20:AA20"/>
    <mergeCell ref="AD20:AE20"/>
    <mergeCell ref="AF20:AI20"/>
    <mergeCell ref="AQ19:AT19"/>
    <mergeCell ref="AU19:AX19"/>
    <mergeCell ref="AQ18:AT18"/>
    <mergeCell ref="AU18:AX18"/>
    <mergeCell ref="AY19:BB19"/>
    <mergeCell ref="C20:D20"/>
    <mergeCell ref="E20:H20"/>
    <mergeCell ref="I20:J20"/>
    <mergeCell ref="K20:N20"/>
    <mergeCell ref="P20:S20"/>
    <mergeCell ref="T19:W19"/>
    <mergeCell ref="X19:AA19"/>
    <mergeCell ref="T18:W18"/>
    <mergeCell ref="X18:AA18"/>
    <mergeCell ref="AJ19:AK19"/>
    <mergeCell ref="AL19:AO19"/>
    <mergeCell ref="AJ18:AK18"/>
    <mergeCell ref="AL18:AO18"/>
    <mergeCell ref="AJ17:AK17"/>
    <mergeCell ref="AL17:AO17"/>
    <mergeCell ref="AY18:BB18"/>
    <mergeCell ref="C19:D19"/>
    <mergeCell ref="E19:H19"/>
    <mergeCell ref="I19:J19"/>
    <mergeCell ref="K19:N19"/>
    <mergeCell ref="P19:S19"/>
    <mergeCell ref="AQ17:AT17"/>
    <mergeCell ref="AU17:AX17"/>
    <mergeCell ref="AY17:BB17"/>
    <mergeCell ref="C18:D18"/>
    <mergeCell ref="E18:H18"/>
    <mergeCell ref="I18:J18"/>
    <mergeCell ref="K18:N18"/>
    <mergeCell ref="P18:S18"/>
    <mergeCell ref="AD18:AE18"/>
    <mergeCell ref="AF18:AI18"/>
    <mergeCell ref="AY16:BB16"/>
    <mergeCell ref="C17:D17"/>
    <mergeCell ref="E17:H17"/>
    <mergeCell ref="I17:J17"/>
    <mergeCell ref="K17:N17"/>
    <mergeCell ref="P17:S17"/>
    <mergeCell ref="T17:W17"/>
    <mergeCell ref="X17:AA17"/>
    <mergeCell ref="AD17:AE17"/>
    <mergeCell ref="AF17:AI17"/>
    <mergeCell ref="AS13:AU13"/>
    <mergeCell ref="AV13:AX13"/>
    <mergeCell ref="C16:J16"/>
    <mergeCell ref="K16:S16"/>
    <mergeCell ref="T16:W16"/>
    <mergeCell ref="X16:AA16"/>
    <mergeCell ref="AD16:AK16"/>
    <mergeCell ref="AL16:AT16"/>
    <mergeCell ref="AU16:AX16"/>
    <mergeCell ref="C15:K15"/>
    <mergeCell ref="C13:E13"/>
    <mergeCell ref="O13:Q13"/>
    <mergeCell ref="R13:T13"/>
    <mergeCell ref="U13:W13"/>
    <mergeCell ref="AD13:AF13"/>
    <mergeCell ref="AP13:AR13"/>
    <mergeCell ref="AV11:AX11"/>
    <mergeCell ref="C12:E12"/>
    <mergeCell ref="L12:N12"/>
    <mergeCell ref="R12:T12"/>
    <mergeCell ref="U12:W12"/>
    <mergeCell ref="AD12:AF12"/>
    <mergeCell ref="AM12:AO12"/>
    <mergeCell ref="AS12:AU12"/>
    <mergeCell ref="AV12:AX12"/>
    <mergeCell ref="AS10:AU10"/>
    <mergeCell ref="AV10:AX10"/>
    <mergeCell ref="AD9:AF9"/>
    <mergeCell ref="C11:E11"/>
    <mergeCell ref="I11:K11"/>
    <mergeCell ref="R11:T11"/>
    <mergeCell ref="U11:W11"/>
    <mergeCell ref="AD11:AF11"/>
    <mergeCell ref="AJ11:AL11"/>
    <mergeCell ref="AS11:AU11"/>
    <mergeCell ref="C10:E10"/>
    <mergeCell ref="F10:H10"/>
    <mergeCell ref="R10:T10"/>
    <mergeCell ref="U10:W10"/>
    <mergeCell ref="AD10:AF10"/>
    <mergeCell ref="AG10:AI10"/>
    <mergeCell ref="AG9:AI9"/>
    <mergeCell ref="AJ9:AL9"/>
    <mergeCell ref="AM9:AO9"/>
    <mergeCell ref="AP9:AR9"/>
    <mergeCell ref="AS9:AU9"/>
    <mergeCell ref="R8:W8"/>
    <mergeCell ref="AJ8:AO8"/>
    <mergeCell ref="AS8:AX8"/>
    <mergeCell ref="U9:W9"/>
    <mergeCell ref="AV9:AX9"/>
    <mergeCell ref="C9:E9"/>
    <mergeCell ref="F9:H9"/>
    <mergeCell ref="I9:K9"/>
    <mergeCell ref="L9:N9"/>
    <mergeCell ref="O9:Q9"/>
    <mergeCell ref="R9:T9"/>
    <mergeCell ref="BA7:BG7"/>
    <mergeCell ref="X13:Z13"/>
    <mergeCell ref="X12:Z12"/>
    <mergeCell ref="AY11:BA11"/>
    <mergeCell ref="AY13:BA13"/>
    <mergeCell ref="N5:S5"/>
    <mergeCell ref="Z5:AE5"/>
    <mergeCell ref="N6:S6"/>
    <mergeCell ref="Z6:AE6"/>
    <mergeCell ref="I8:N8"/>
  </mergeCells>
  <printOptions/>
  <pageMargins left="0.5465277777777777" right="0.17222222222222222" top="0.27291666666666664" bottom="0.11527777777777778" header="0.5118055555555555" footer="0.511805555555555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noguchi</dc:creator>
  <cp:keywords/>
  <dc:description/>
  <cp:lastModifiedBy>西田修</cp:lastModifiedBy>
  <cp:lastPrinted>2020-08-27T14:45:16Z</cp:lastPrinted>
  <dcterms:created xsi:type="dcterms:W3CDTF">2012-03-21T13:03:29Z</dcterms:created>
  <dcterms:modified xsi:type="dcterms:W3CDTF">2020-09-25T02:07:53Z</dcterms:modified>
  <cp:category/>
  <cp:version/>
  <cp:contentType/>
  <cp:contentStatus/>
</cp:coreProperties>
</file>